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0-Team\Alice\2. Closing\2017 YE\Public QRTs\"/>
    </mc:Choice>
  </mc:AlternateContent>
  <xr:revisionPtr revIDLastSave="0" documentId="13_ncr:1_{42D9C03B-1114-400A-94A3-044FF9148719}" xr6:coauthVersionLast="28" xr6:coauthVersionMax="28" xr10:uidLastSave="{00000000-0000-0000-0000-000000000000}"/>
  <bookViews>
    <workbookView xWindow="0" yWindow="0" windowWidth="11520" windowHeight="6312" tabRatio="904" firstSheet="2" activeTab="10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1_3_EN" sheetId="10" r:id="rId7"/>
    <sheet name="S.05.02_1_EN" sheetId="11" r:id="rId8"/>
    <sheet name="S.05.02_2_EN" sheetId="12" r:id="rId9"/>
    <sheet name="S.12.01_EN" sheetId="27" r:id="rId10"/>
    <sheet name="S.17.01_1_EN" sheetId="25" r:id="rId11"/>
    <sheet name="S.17.01_2_EN" sheetId="26" r:id="rId12"/>
    <sheet name="S.19.01_EN" sheetId="28" r:id="rId13"/>
    <sheet name="S.23.01_EN" sheetId="7" r:id="rId14"/>
    <sheet name="S.25.03_EN" sheetId="29" state="hidden" r:id="rId15"/>
    <sheet name="S.28.01_EN" sheetId="21" r:id="rId16"/>
    <sheet name="PD.25.03.A" sheetId="57" state="hidden" r:id="rId17"/>
    <sheet name="DM_CUSTOMVARIABLES" sheetId="47" state="hidden" r:id="rId18"/>
  </sheets>
  <definedNames>
    <definedName name="_asatdate">Lists!$G$7</definedName>
    <definedName name="_asatdateFR">Lists!$G$14</definedName>
    <definedName name="_bip_prefix">Lists!$G$21</definedName>
    <definedName name="_entity">MAIN!$D$1</definedName>
    <definedName name="_multiplier">MAIN!#REF!</definedName>
    <definedName name="_multiplierFR">Lists!$G$24</definedName>
    <definedName name="_period">MAIN!#REF!</definedName>
    <definedName name="_sdate">Lists!$H$7</definedName>
    <definedName name="_sdateFR">Lists!$H$14</definedName>
    <definedName name="_tabCoef">Lists!$E$2:$F$4</definedName>
    <definedName name="BIP_SSE_PD.17.01.A">#REF!</definedName>
    <definedName name="BIP_SSE_PD_S.02.01_1_EN">'S.02.01_1_EN'!$B$5:$D$47</definedName>
    <definedName name="BIP_SSE_PD_S.02.01_1_FR">#REF!</definedName>
    <definedName name="BIP_SSE_PD_S.02.01_2_EN">'S.02.01_2_EN'!$B$5:$D$46</definedName>
    <definedName name="BIP_SSE_PD_S.02.01_2_FR">#REF!</definedName>
    <definedName name="BIP_SSE_PD_S.05.01_1_EN">'S.05.01_1_EN'!$B$4:$K$34</definedName>
    <definedName name="BIP_SSE_PD_S.05.01_1_FR">#REF!</definedName>
    <definedName name="BIP_SSE_PD_S.05.01_2_EN">'S.05.01_2_EN'!$B$4:$J$34</definedName>
    <definedName name="BIP_SSE_PD_S.05.01_2_FR">#REF!</definedName>
    <definedName name="BIP_SSE_PD_S.05.01_3_EN">'S.05.01_3_EN'!$B$5:$F$27</definedName>
    <definedName name="BIP_SSE_PD_S.05.01_3_FR">#REF!</definedName>
    <definedName name="BIP_SSE_PD_S.05.02_1_EN">'S.05.02_1_EN'!$B$4:$J$35</definedName>
    <definedName name="BIP_SSE_PD_S.05.02_1_FR">#REF!</definedName>
    <definedName name="BIP_SSE_PD_S.05.02_2_EN">'S.05.02_2_EN'!$B$4:$J$27</definedName>
    <definedName name="BIP_SSE_PD_S.05.02_2_FR">#REF!</definedName>
    <definedName name="BIP_SSE_PD_S.12.01_1_EN">'S.12.01_EN'!$B$4:$E$20</definedName>
    <definedName name="BIP_SSE_PD_S.12.01_1_FR">#REF!</definedName>
    <definedName name="BIP_SSE_PD_S.17.01_1_EN">'S.17.01_1_EN'!$B$4:$L$30</definedName>
    <definedName name="BIP_SSE_PD_S.17.01_1_FR">#REF!</definedName>
    <definedName name="BIP_SSE_PD_S.17.01_2_EN">'S.17.01_2_EN'!$B$4:$H$30</definedName>
    <definedName name="BIP_SSE_PD_S.17.01_2_FR">#REF!</definedName>
    <definedName name="BIP_SSE_PD_S.19.01_1_EN">'S.19.01_EN'!$C$3:$T$36</definedName>
    <definedName name="BIP_SSE_PD_S.19.01_1_FR">#REF!</definedName>
    <definedName name="BIP_SSE_PD_S.23.01_1_EN">'S.23.01_EN'!$C$4:$I$22</definedName>
    <definedName name="BIP_SSE_PD_S.23.01_1_FR">#REF!</definedName>
    <definedName name="BIP_SSE_PD_S.23.01_2_EN">'S.23.01_EN'!$C$27:$I$48</definedName>
    <definedName name="BIP_SSE_PD_S.23.01_2_FR">#REF!</definedName>
    <definedName name="BIP_SSE_PD_S.23.01_3_EN">'S.23.01_EN'!$C$54:$I$66</definedName>
    <definedName name="BIP_SSE_PD_S.23.01_3_FR">#REF!</definedName>
    <definedName name="BIP_SSE_PD_S.25.03_1_EN">'S.25.03_EN'!$C$5:$E$34</definedName>
    <definedName name="BIP_SSE_PD_S.25.03_1_FR">#REF!</definedName>
    <definedName name="BIP_SSE_PD_S.28.01_1_EN">'S.28.01_EN'!$C$5:$F$53</definedName>
    <definedName name="BIP_SSE_PD_S.28.01_1_FR">#REF!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0">'S.17.01_1_EN'!$B$4:$L$29</definedName>
    <definedName name="_xlnm.Print_Area" localSheetId="11">'S.17.01_2_EN'!$B$4:$H$29</definedName>
    <definedName name="_xlnm.Print_Area" localSheetId="12">'S.19.01_EN'!$C$2:$T$36</definedName>
    <definedName name="_xlnm.Print_Area" localSheetId="14">'S.25.03_EN'!$C$3:$E$34</definedName>
  </definedNames>
  <calcPr calcId="171027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47" l="1"/>
  <c r="C33" i="47"/>
  <c r="D32" i="47"/>
  <c r="C32" i="47"/>
  <c r="D30" i="47"/>
  <c r="C30" i="47"/>
  <c r="D26" i="47"/>
  <c r="C26" i="47"/>
  <c r="C11" i="47"/>
  <c r="C10" i="47"/>
  <c r="D9" i="47"/>
  <c r="C9" i="47"/>
  <c r="D8" i="47"/>
  <c r="C8" i="47"/>
  <c r="D7" i="47"/>
  <c r="C7" i="47"/>
  <c r="D6" i="47"/>
  <c r="C6" i="47"/>
  <c r="D5" i="47"/>
  <c r="C5" i="47"/>
  <c r="D4" i="47"/>
  <c r="C4" i="47"/>
  <c r="D3" i="47"/>
  <c r="C3" i="47"/>
  <c r="D2" i="47"/>
  <c r="C2" i="47"/>
  <c r="C1" i="47"/>
  <c r="D17" i="29"/>
  <c r="C17" i="29"/>
  <c r="D16" i="29"/>
  <c r="C16" i="29"/>
  <c r="D15" i="29"/>
  <c r="C15" i="29"/>
  <c r="D14" i="29"/>
  <c r="C14" i="29"/>
  <c r="D13" i="29"/>
  <c r="C13" i="29"/>
  <c r="D12" i="29"/>
  <c r="C12" i="29"/>
  <c r="D11" i="29"/>
  <c r="C11" i="29"/>
  <c r="D10" i="29"/>
  <c r="C10" i="29"/>
  <c r="D9" i="29"/>
  <c r="C9" i="29"/>
  <c r="D8" i="29"/>
  <c r="C8" i="29"/>
  <c r="H6" i="29"/>
  <c r="C3" i="29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G24" i="3"/>
  <c r="G14" i="3"/>
  <c r="H14" i="3" s="1"/>
  <c r="G7" i="3"/>
  <c r="G2" i="3"/>
  <c r="H7" i="3" l="1"/>
  <c r="D14" i="47"/>
  <c r="C14" i="47"/>
  <c r="D18" i="47"/>
  <c r="C18" i="47"/>
  <c r="D22" i="47"/>
  <c r="C22" i="47"/>
  <c r="C15" i="47"/>
  <c r="D15" i="47"/>
  <c r="C19" i="47"/>
  <c r="D19" i="47"/>
  <c r="C13" i="47"/>
  <c r="D13" i="47"/>
  <c r="D17" i="47"/>
  <c r="C17" i="47"/>
  <c r="D21" i="47"/>
  <c r="C21" i="47"/>
  <c r="D12" i="47"/>
  <c r="C12" i="47"/>
  <c r="D16" i="47"/>
  <c r="C16" i="47"/>
  <c r="D20" i="47"/>
  <c r="C20" i="47"/>
  <c r="E34" i="29"/>
  <c r="E30" i="29"/>
  <c r="E27" i="29"/>
  <c r="E25" i="29"/>
  <c r="E15" i="29"/>
  <c r="E11" i="29"/>
  <c r="E33" i="29"/>
  <c r="E29" i="29"/>
  <c r="E26" i="29"/>
  <c r="E24" i="29"/>
  <c r="E22" i="29"/>
  <c r="E16" i="29"/>
  <c r="E12" i="29"/>
  <c r="E8" i="29"/>
  <c r="E31" i="29"/>
  <c r="E14" i="29"/>
  <c r="E10" i="29"/>
  <c r="E32" i="29"/>
  <c r="E17" i="29"/>
  <c r="E13" i="29"/>
  <c r="E9" i="29"/>
  <c r="E23" i="29"/>
  <c r="C5" i="29"/>
  <c r="K27" i="29" l="1"/>
  <c r="J27" i="29" s="1"/>
  <c r="B12" i="47"/>
  <c r="B17" i="47"/>
  <c r="B15" i="47"/>
  <c r="B14" i="47"/>
  <c r="B16" i="47"/>
  <c r="B21" i="47"/>
  <c r="B19" i="47"/>
  <c r="B18" i="47"/>
  <c r="K22" i="29"/>
  <c r="J22" i="29" s="1"/>
  <c r="K25" i="29"/>
  <c r="J25" i="29" s="1"/>
  <c r="B20" i="47"/>
  <c r="B13" i="47"/>
  <c r="B22" i="47"/>
  <c r="B8" i="47" l="1"/>
  <c r="B2" i="47"/>
  <c r="D1" i="47"/>
  <c r="C28" i="47"/>
  <c r="D24" i="47"/>
  <c r="D10" i="47"/>
  <c r="C24" i="47"/>
  <c r="D11" i="47"/>
  <c r="D29" i="47"/>
  <c r="C29" i="47"/>
  <c r="D25" i="47"/>
  <c r="C25" i="47"/>
  <c r="B29" i="47" l="1"/>
  <c r="B28" i="47"/>
  <c r="B30" i="47"/>
  <c r="D27" i="47"/>
  <c r="C27" i="47"/>
  <c r="B11" i="47"/>
  <c r="B10" i="47"/>
  <c r="D23" i="47"/>
  <c r="C23" i="47"/>
  <c r="D28" i="47"/>
  <c r="B3" i="47"/>
  <c r="D31" i="47"/>
  <c r="C31" i="47"/>
  <c r="B5" i="47"/>
  <c r="D34" i="47"/>
  <c r="B24" i="47"/>
  <c r="B9" i="47"/>
  <c r="B6" i="47"/>
  <c r="B4" i="47"/>
  <c r="B7" i="47"/>
  <c r="B1" i="47"/>
  <c r="B25" i="47"/>
  <c r="B26" i="47"/>
  <c r="D33" i="47"/>
  <c r="B23" i="47" l="1"/>
  <c r="B33" i="47"/>
  <c r="B34" i="47"/>
  <c r="B31" i="47"/>
  <c r="B32" i="47"/>
  <c r="B27" i="47"/>
</calcChain>
</file>

<file path=xl/sharedStrings.xml><?xml version="1.0" encoding="utf-8"?>
<sst xmlns="http://schemas.openxmlformats.org/spreadsheetml/2006/main" count="1430" uniqueCount="614">
  <si>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</si>
  <si>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</si>
  <si>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</si>
  <si>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</si>
  <si>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</si>
  <si>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</si>
  <si>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</si>
  <si>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</si>
  <si>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</si>
  <si>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</si>
  <si>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</si>
  <si>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</si>
  <si>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</si>
  <si>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</si>
  <si>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</si>
  <si>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</si>
  <si>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</si>
  <si>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</si>
  <si>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</si>
  <si>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</si>
  <si>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</si>
  <si>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</si>
  <si>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</si>
  <si>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</si>
  <si>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</si>
  <si>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</si>
  <si>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</si>
  <si>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</si>
  <si>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</si>
  <si>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</si>
  <si>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</si>
  <si>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</si>
  <si>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</si>
  <si>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</si>
  <si>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</si>
  <si>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</si>
  <si>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</si>
  <si>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</si>
  <si>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</si>
  <si>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Au 31 décembre 2014</t>
  </si>
  <si>
    <t>Au 31 décembre 2015</t>
  </si>
  <si>
    <t>Au 31 décembre 2016</t>
  </si>
  <si>
    <t>Au 31 décembre 2017</t>
  </si>
  <si>
    <t>Au 31 décembre 2018</t>
  </si>
  <si>
    <t>_bip_prefix</t>
  </si>
  <si>
    <t>_multiplierFR</t>
  </si>
  <si>
    <t>QRT summary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</si>
  <si>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</si>
  <si>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</si>
  <si>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</si>
  <si>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</si>
  <si>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</si>
  <si>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</si>
  <si>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</si>
  <si>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</si>
  <si>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</si>
  <si>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</si>
  <si>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</si>
  <si>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</si>
  <si>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</si>
  <si>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</si>
  <si>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</si>
  <si>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</si>
  <si>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</si>
  <si>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</si>
  <si>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</si>
  <si>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</si>
  <si>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</si>
  <si>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</si>
  <si>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</si>
  <si>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</si>
  <si>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</si>
  <si>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</si>
  <si>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</si>
  <si>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</si>
  <si>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</si>
  <si>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</si>
  <si>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</si>
  <si>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</si>
  <si>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</si>
  <si>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</si>
  <si>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</si>
  <si>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</si>
  <si>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</si>
  <si>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</si>
  <si>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</si>
  <si>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</si>
  <si>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</si>
  <si>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</si>
  <si>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</si>
  <si>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</si>
  <si>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</si>
  <si>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</si>
  <si>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</si>
  <si>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</si>
  <si>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</si>
  <si>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</si>
  <si>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</si>
  <si>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</si>
  <si>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</si>
  <si>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</si>
  <si>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</si>
  <si>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</si>
  <si>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</si>
  <si>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</si>
  <si>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</si>
  <si>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</si>
  <si>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</si>
  <si>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</si>
  <si>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</si>
  <si>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</si>
  <si>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</si>
  <si>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</si>
  <si>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</si>
  <si>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</si>
  <si>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</si>
  <si>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</si>
  <si>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</si>
  <si>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</si>
  <si>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</si>
  <si>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</si>
  <si>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</si>
  <si>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</si>
  <si>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</si>
  <si>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</si>
  <si>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</si>
  <si>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</si>
  <si>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</si>
  <si>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</si>
  <si>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</si>
  <si>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</si>
  <si>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</si>
  <si>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</si>
  <si>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</si>
  <si>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</si>
  <si>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</si>
  <si>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</si>
  <si>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</si>
  <si>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</si>
  <si>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</si>
  <si>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</si>
  <si>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</si>
  <si>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</si>
  <si>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</si>
  <si>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</si>
  <si>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</si>
  <si>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</si>
  <si>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</si>
  <si>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</si>
  <si>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</si>
  <si>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</si>
  <si>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</si>
  <si>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</si>
  <si>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</si>
  <si>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</si>
  <si>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</si>
  <si>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</si>
  <si>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</si>
  <si>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</si>
  <si>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</si>
  <si>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</si>
  <si>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</si>
  <si>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</si>
  <si>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</si>
  <si>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</si>
  <si>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</si>
  <si>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</si>
  <si>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</si>
  <si>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</si>
  <si>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</si>
  <si>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</si>
  <si>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</si>
  <si>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</si>
  <si>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</si>
  <si>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</si>
  <si>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</si>
  <si>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</si>
  <si>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</si>
  <si>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</si>
  <si>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</si>
  <si>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</si>
  <si>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</si>
  <si>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</si>
  <si>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</si>
  <si>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</si>
  <si>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</si>
  <si>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</si>
  <si>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</si>
  <si>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</si>
  <si>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</si>
  <si>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</si>
  <si>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</si>
  <si>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</si>
  <si>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</si>
  <si>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</si>
  <si>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</si>
  <si>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</si>
  <si>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</si>
  <si>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</si>
  <si>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</si>
  <si>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</si>
  <si>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</si>
  <si>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</si>
  <si>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</si>
  <si>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</si>
  <si>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</si>
  <si>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</si>
  <si>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</si>
  <si>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</si>
  <si>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</si>
  <si>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</si>
  <si>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</si>
  <si>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</si>
  <si>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</si>
  <si>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</si>
  <si>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</si>
  <si>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</si>
  <si>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</si>
  <si>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</si>
  <si>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</si>
  <si>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</si>
  <si>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</si>
  <si>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</si>
  <si>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</si>
  <si>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</si>
  <si>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</si>
  <si>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</si>
  <si>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</si>
  <si>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</si>
  <si>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</si>
  <si>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</si>
  <si>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</si>
  <si>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</si>
  <si>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</si>
  <si>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</si>
  <si>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</si>
  <si>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</si>
  <si>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</si>
  <si>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</si>
  <si>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</si>
  <si>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</si>
  <si>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</si>
  <si>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</si>
  <si>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</si>
  <si>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</si>
  <si>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</si>
  <si>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</si>
  <si>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</si>
  <si>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</si>
  <si>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</si>
  <si>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</si>
  <si>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</si>
  <si>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>Marine, aviation, transport</t>
  </si>
  <si>
    <t>TOTAL</t>
  </si>
  <si>
    <t>C0130</t>
  </si>
  <si>
    <t>C0140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</si>
  <si>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</si>
  <si>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</si>
  <si>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</si>
  <si>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</si>
  <si>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</si>
  <si>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</si>
  <si>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</si>
  <si>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</si>
  <si>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</si>
  <si>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</si>
  <si>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</si>
  <si>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</si>
  <si>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</si>
  <si>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</si>
  <si>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</si>
  <si>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</si>
  <si>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</si>
  <si>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</si>
  <si>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</si>
  <si>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</si>
  <si>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</si>
  <si>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</si>
  <si>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</si>
  <si>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</si>
  <si>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</si>
  <si>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</si>
  <si>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C0110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</si>
  <si>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</si>
  <si>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</si>
  <si>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</si>
  <si>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</si>
  <si>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</si>
  <si>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</si>
  <si>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</si>
  <si>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</si>
  <si>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</si>
  <si>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</si>
  <si>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CURR</t>
  </si>
  <si>
    <t>PERIOD</t>
  </si>
  <si>
    <t>EUR</t>
  </si>
  <si>
    <t>PACKAGE LAST CHANGED ON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</si>
  <si>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</si>
  <si>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</si>
  <si>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</si>
  <si>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</si>
  <si>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</si>
  <si>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ENTITY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</si>
  <si>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</si>
  <si>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</si>
  <si>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</si>
  <si>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</si>
  <si>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</si>
  <si>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</si>
  <si>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</si>
  <si>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</si>
  <si>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(CN) 
China</t>
  </si>
  <si>
    <t>(IN) 
India</t>
  </si>
  <si>
    <t>(ES) 
Spain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</si>
  <si>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</si>
  <si>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</si>
  <si>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</si>
  <si>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</si>
  <si>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</si>
  <si>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</si>
  <si>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</si>
  <si>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</si>
  <si>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</si>
  <si>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</si>
  <si>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</si>
  <si>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</si>
  <si>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</si>
  <si>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</si>
  <si>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</si>
  <si>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</si>
  <si>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</si>
  <si>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</si>
  <si>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</si>
  <si>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</si>
  <si>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</si>
  <si>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</si>
  <si>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</si>
  <si>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</si>
  <si>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</si>
  <si>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</si>
  <si>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</si>
  <si>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</si>
  <si>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</si>
  <si>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</si>
  <si>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</si>
  <si>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</si>
  <si>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</si>
  <si>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</si>
  <si>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>Life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</si>
  <si>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</si>
  <si>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</si>
  <si>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</si>
  <si>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</si>
  <si>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</si>
  <si>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</si>
  <si>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</si>
  <si>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</si>
  <si>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</si>
  <si>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</si>
  <si>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</si>
  <si>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</si>
  <si>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</si>
  <si>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</si>
  <si>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</si>
  <si>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</si>
  <si>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</si>
  <si>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Best estimate minus recoverables from reinsurance/SPV and Finite Re - total</t>
  </si>
  <si>
    <t>Risk Margin</t>
  </si>
  <si>
    <t>Life and Health SLT Technical Provisions</t>
  </si>
  <si>
    <t>Non-life Technical Provisions (part 2)</t>
  </si>
  <si>
    <t>Non-life Technical Provisions (part 1)</t>
  </si>
  <si>
    <t>BIP_SSE_PD_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</si>
  <si>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</si>
  <si>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</si>
  <si>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Own funds SCOR SE (part1)</t>
  </si>
  <si>
    <t>Own funds SCOR SE (part2)</t>
  </si>
  <si>
    <t>Balance Sheet - Assets</t>
  </si>
  <si>
    <t>Balance Sheet - Liabilities</t>
  </si>
  <si>
    <t>Premiums, claims and expenses by country</t>
  </si>
  <si>
    <t>In EUR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</si>
  <si>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</si>
  <si>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</si>
  <si>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</si>
  <si>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</si>
  <si>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</si>
  <si>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</si>
  <si>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</si>
  <si>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</si>
  <si>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</si>
  <si>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</si>
  <si>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</si>
  <si>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</si>
  <si>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</si>
  <si>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</si>
  <si>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</si>
  <si>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</si>
  <si>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</si>
  <si>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</si>
  <si>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</si>
  <si>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</si>
  <si>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</si>
  <si>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</si>
  <si>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</si>
  <si>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</si>
  <si>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</si>
  <si>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</si>
  <si>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</si>
  <si>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</si>
  <si>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</si>
  <si>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</si>
  <si>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Gross Claims Paid (non-cumulative)
(absolute amount)</t>
  </si>
  <si>
    <t>S.02.01_1</t>
  </si>
  <si>
    <t>S.02.01_2</t>
  </si>
  <si>
    <t>S.05.01_1</t>
  </si>
  <si>
    <t>S.05.01_2</t>
  </si>
  <si>
    <t>S.05.01_3</t>
  </si>
  <si>
    <t>Premiums, claims and expenses by line of business (NL)</t>
  </si>
  <si>
    <t>Premiums, claims and expenses by line of business (Life)</t>
  </si>
  <si>
    <t>S.05.02_1</t>
  </si>
  <si>
    <t>S.05.02_2</t>
  </si>
  <si>
    <t>S.12.01_1</t>
  </si>
  <si>
    <t>S.17.01_1</t>
  </si>
  <si>
    <t>S.17.01_2</t>
  </si>
  <si>
    <t>S.19.01_1</t>
  </si>
  <si>
    <t>S.23.01_1</t>
  </si>
  <si>
    <t>S.23.01_2</t>
  </si>
  <si>
    <t>S.23.01_3</t>
  </si>
  <si>
    <t>S.28.01_1</t>
  </si>
  <si>
    <t>Total Non-life Business  - Underwriting year</t>
  </si>
  <si>
    <t>English</t>
  </si>
  <si>
    <t>French</t>
  </si>
  <si>
    <t>Government bonds</t>
  </si>
  <si>
    <t>Corporate bonds</t>
  </si>
  <si>
    <t>Accepted reinsurance (other than health)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</si>
  <si>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</si>
  <si>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</si>
  <si>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Gross best estimate</t>
  </si>
  <si>
    <t>Total recoverables from reinsurance/SPV and Finite Re after the adjustment for expected losses due to counterparty default</t>
  </si>
  <si>
    <t>Health reinsurance (reinsurance accepted)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</si>
  <si>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</si>
  <si>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</si>
  <si>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</si>
  <si>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</si>
  <si>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</si>
  <si>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</si>
  <si>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</si>
  <si>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Technical provisions calculated as a sum of best estimate (BE) and risk margin (RM)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</si>
  <si>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</si>
  <si>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</si>
  <si>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</si>
  <si>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</si>
  <si>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</si>
  <si>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</si>
  <si>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</si>
  <si>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</si>
  <si>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</si>
  <si>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</si>
  <si>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</si>
  <si>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</si>
  <si>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</si>
  <si>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</si>
  <si>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</si>
  <si>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Line of business for accepted non-proportional reinsurance</t>
  </si>
  <si>
    <t>Line of business* for Life reinsurance obligations</t>
  </si>
  <si>
    <t>Home 
country**</t>
  </si>
  <si>
    <t>**France</t>
  </si>
  <si>
    <t>Top 5 countries (by amount of gross premiums written) - Life obligations</t>
  </si>
  <si>
    <t>Own shares (held directly or indirectly)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</si>
  <si>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</si>
  <si>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</si>
  <si>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</si>
  <si>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</si>
  <si>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Total amount of Notional Solvency Capital Requirements for ring fenced funds (other than those related to business operated in accordance with Art. 4 of Directive 2003/41/EC (transitional))</t>
  </si>
  <si>
    <t>Net best estimate of claims provisions</t>
  </si>
  <si>
    <t>9</t>
  </si>
  <si>
    <t>8</t>
  </si>
  <si>
    <t>7</t>
  </si>
  <si>
    <t>6</t>
  </si>
  <si>
    <t>5</t>
  </si>
  <si>
    <t>4</t>
  </si>
  <si>
    <t>3</t>
  </si>
  <si>
    <t>2</t>
  </si>
  <si>
    <t>1</t>
  </si>
  <si>
    <t>0</t>
  </si>
  <si>
    <t>Component description</t>
  </si>
  <si>
    <t>SCRB2C0A1A01</t>
  </si>
  <si>
    <t>SCRB2C0A1A02</t>
  </si>
  <si>
    <t>SCRB2C0A1A03</t>
  </si>
  <si>
    <t>SCRB2C0A1A04</t>
  </si>
  <si>
    <t>SCRB2C0A1A05</t>
  </si>
  <si>
    <t>SCRB2C0A1A06</t>
  </si>
  <si>
    <t>SCRB2C0A1A07</t>
  </si>
  <si>
    <t>SCRB2C0A1A08</t>
  </si>
  <si>
    <t>SCRB2C0A1A09</t>
  </si>
  <si>
    <t>SCRB2C0A1A10</t>
  </si>
  <si>
    <t>Calculation of Solvency Capital Requirement</t>
  </si>
  <si>
    <t>SCRB2C0A1A00</t>
  </si>
  <si>
    <t>SCRB2C00005</t>
  </si>
  <si>
    <t>SCRB2C00040</t>
  </si>
  <si>
    <t>Capital requirement for business operated in accordance with Art. 4 of Directive 2003/41/EC</t>
  </si>
  <si>
    <t>SCRB2C0A0A05</t>
  </si>
  <si>
    <t>Solvency capital requirement excluding capital add - on</t>
  </si>
  <si>
    <t>SCRB2C00042</t>
  </si>
  <si>
    <t>Capital add-ons</t>
  </si>
  <si>
    <t>SCRB2C0A0A00</t>
  </si>
  <si>
    <t>Solvency capital requirement</t>
  </si>
  <si>
    <t>SCRB2C00050</t>
  </si>
  <si>
    <t>Amount/estimate of loss-absorbing capacity of technical provisions</t>
  </si>
  <si>
    <t>SCRB2C00055</t>
  </si>
  <si>
    <t>Amount/estimate of loss-absorbing capacity ot deferred tax</t>
  </si>
  <si>
    <t>SCRB2C00065</t>
  </si>
  <si>
    <t>Total amount of Notional Solvency Capital Requirements for  remaining part</t>
  </si>
  <si>
    <t>SCRB2C00060</t>
  </si>
  <si>
    <t>Total amount of Notional Solvency Capital Requirement for ring fenced funds</t>
  </si>
  <si>
    <t>SCRB2C00090</t>
  </si>
  <si>
    <t>SCRB2C00070</t>
  </si>
  <si>
    <t>Diversification effects due to RFF nSCR aggregation for article 304</t>
  </si>
  <si>
    <t>Roundings / Adjustments</t>
  </si>
  <si>
    <r>
      <rPr>
        <b/>
        <i/>
        <sz val="8"/>
        <color theme="9" tint="-0.24140140995513779"/>
        <rFont val="Arial"/>
        <family val="2"/>
      </rPr>
      <t>Reminder</t>
    </r>
    <r>
      <rPr>
        <b/>
        <sz val="8"/>
        <color theme="9" tint="-0.24140140995513779"/>
        <rFont val="Arial"/>
        <family val="2"/>
      </rPr>
      <t xml:space="preserve"> TOTAL ASSETS</t>
    </r>
  </si>
  <si>
    <t>A1A.1 - Non-Life</t>
  </si>
  <si>
    <t>Non-Life</t>
  </si>
  <si>
    <t>A1A.2 - Life</t>
  </si>
  <si>
    <t>Life</t>
  </si>
  <si>
    <t>A1A.3 - Credit</t>
  </si>
  <si>
    <t>Credit</t>
  </si>
  <si>
    <t>A1A.4 - Asset</t>
  </si>
  <si>
    <t>Asset</t>
  </si>
  <si>
    <t>A1A.5 - Interest rate</t>
  </si>
  <si>
    <t>Interest rate</t>
  </si>
  <si>
    <t>A1A.6 - FX</t>
  </si>
  <si>
    <t>FX</t>
  </si>
  <si>
    <t>A1A.7 - Participations (solo only)</t>
  </si>
  <si>
    <t>Participations (solo only)</t>
  </si>
  <si>
    <t>A1A.8 - Other</t>
  </si>
  <si>
    <t>Other</t>
  </si>
  <si>
    <t>A1A.9 - Operational risk</t>
  </si>
  <si>
    <t>Operational Risk</t>
  </si>
  <si>
    <t>A1A.10 - Topside adjustment</t>
  </si>
  <si>
    <t>Topside adjustment</t>
  </si>
  <si>
    <t>(IT) 
Italy</t>
  </si>
  <si>
    <t>(IE) 
Ireland</t>
  </si>
  <si>
    <t>22231</t>
  </si>
  <si>
    <t>2017.03.29</t>
  </si>
  <si>
    <t>905d06cd-3ed0-4946-937b-6f8ab6d1269d</t>
  </si>
  <si>
    <t>743a10d3-f8f9-4004-ac41-9e7dd1406051</t>
  </si>
  <si>
    <t>862ae395-c4b9-4af5-88d0-f4e159ba1574</t>
  </si>
  <si>
    <t>080713b8-69be-46ae-81ad-87257d582851</t>
  </si>
  <si>
    <t>681d6f34-d038-4a22-b815-37e9f0470826</t>
  </si>
  <si>
    <t>5fe28949-fc41-42d3-bb03-97122b87a837</t>
  </si>
  <si>
    <t>c0cd1339-97e2-4358-98c1-21baee66d1b3</t>
  </si>
  <si>
    <t>56f2285c-923e-4677-a10e-970dcc3e4268</t>
  </si>
  <si>
    <t>83abc4b6-e52c-40aa-9772-91e76dacd5e2</t>
  </si>
  <si>
    <t>2c0b49b1-4fe4-44dd-843d-856e7edba894</t>
  </si>
  <si>
    <t>93feb466-3881-466c-9fc5-043fefe5333f</t>
  </si>
  <si>
    <t>91e32a09-9632-491e-9c68-8f6d063ceb6b</t>
  </si>
  <si>
    <t>4b54ec30-4af2-4ad9-a14e-1e9b04820207</t>
  </si>
  <si>
    <t>9df83ad6-221e-46af-af00-3ee1be1e2495</t>
  </si>
  <si>
    <t>8eb3e95b-e9c2-4033-a7ae-a3bd52a29bdb</t>
  </si>
  <si>
    <t>79a92d10-5e5d-4e41-8bcd-d97da6ee824f</t>
  </si>
  <si>
    <t>71690888-2469-4ef8-84da-5e59d5023586</t>
  </si>
  <si>
    <t>88c23cce-e491-442e-ba21-63a7fbf93292</t>
  </si>
  <si>
    <t>382d2005-10c2-4f7c-b64c-73a73133b74d</t>
  </si>
  <si>
    <t>7f547e49-2f3a-4840-b775-0cdef97c266a</t>
  </si>
  <si>
    <t>730d0b67-a51a-4afe-8a4f-517b18c4b005</t>
  </si>
  <si>
    <t>c244e59b-3079-4440-9627-bd8c2585af73</t>
  </si>
  <si>
    <t>e1dac537-fecf-4e27-94c6-4a4dab1c26f5</t>
  </si>
  <si>
    <t>dc84a831-7af3-4fde-bbfd-bf25ac8d85a2</t>
  </si>
  <si>
    <t>d5069566-ba79-4d6f-8e2a-bf72d9813264</t>
  </si>
  <si>
    <t>b5862f79-3b6e-4d71-87b4-f16b7f10c675</t>
  </si>
  <si>
    <t>ed7ded87-f9db-4bde-be83-84919fab44f6</t>
  </si>
  <si>
    <t>eb0fed32-4081-4372-b98d-199e5c966418</t>
  </si>
  <si>
    <t>b6a0e39f-bb55-41e7-ac21-20363981de0f</t>
  </si>
  <si>
    <t>81015dd1-78fe-430f-aca6-a6ae26ec9436</t>
  </si>
  <si>
    <t>3c5c62ac-34cf-4bf2-bd54-438b29146bc6</t>
  </si>
  <si>
    <t>Technical provisions – Non-life</t>
  </si>
  <si>
    <t>Technical provisions – Health (similar to Life)</t>
  </si>
  <si>
    <t>Technical provisions – Health (similar to Non-life)</t>
  </si>
  <si>
    <t>Insurance and intermediaries payables</t>
  </si>
  <si>
    <t>Technical provisions – Life (excl. index-linked and unit-linked)</t>
  </si>
  <si>
    <t>Technical provisions – Non-life (excl. Health)</t>
  </si>
  <si>
    <t>Technical provisions – Life (excl. Health and index-linked and unit-linked)</t>
  </si>
  <si>
    <t>Technical provisions – index-linked and unit-linked funds</t>
  </si>
  <si>
    <t>424b7106-de26-4a65-ad19-00a057814a88</t>
  </si>
  <si>
    <t>3f990b23-efd2-46e9-9548-e48bc71b35e9</t>
  </si>
  <si>
    <t>ce476575-1bbe-4dfa-819a-08558ba07409</t>
  </si>
  <si>
    <t>Health</t>
  </si>
  <si>
    <t>Casualty</t>
  </si>
  <si>
    <t>Property</t>
  </si>
  <si>
    <t>(GB) 
United Kingdom</t>
  </si>
  <si>
    <t>(US) 
United States</t>
  </si>
  <si>
    <t>In EUR millions</t>
  </si>
  <si>
    <t>In EUR thousands</t>
  </si>
  <si>
    <t>*The table above presents lines of business applicable to SCOR</t>
  </si>
  <si>
    <t>The table above presents lines of business applicable to SCOR</t>
  </si>
  <si>
    <t>en milliers EUR</t>
  </si>
  <si>
    <t xml:space="preserve">En millions EUR </t>
  </si>
  <si>
    <t>S.02.01_1 - Balance Sheet - Assets</t>
  </si>
  <si>
    <t>SCOR SE
Assets as at December 31, 2017
In EUR thousands</t>
  </si>
  <si>
    <t>S.02.01_2 - Balance Sheet - Liabilities</t>
  </si>
  <si>
    <t>SCOR SE
Liabilities as at December 31, 2017
In EUR thousands</t>
  </si>
  <si>
    <t>S.05.01_1 - Premiums, claims and expenses by line of business (NL)</t>
  </si>
  <si>
    <t>SCOR SE
As at December 31, 2017
In EUR thousands</t>
  </si>
  <si>
    <t>S.05.01_2 - Premiums, claims and expenses by line of business (NL)</t>
  </si>
  <si>
    <t>S.05.01_3 - Premiums, claims and expenses by line of business (Life)</t>
  </si>
  <si>
    <t>As at December 31, 2017
In EUR thousands</t>
  </si>
  <si>
    <t>S.05.02_1 - Premiums, claims and expenses by country</t>
  </si>
  <si>
    <t>S.05.02_2 - Premiums, claims and expenses by country</t>
  </si>
  <si>
    <t>S.12.01_1 - Life and Health SLT Technical Provisions</t>
  </si>
  <si>
    <t>S.17.01_1 - Non-life Technical Provisions (part 1)</t>
  </si>
  <si>
    <t>S.17.01_2 - Non-life Technical Provisions (part 2)</t>
  </si>
  <si>
    <t>S.19.01_1 - Non-life Insurance Claims Information (part 1)</t>
  </si>
  <si>
    <t>S.23.01_1 - Own funds SCOR SE (part1)</t>
  </si>
  <si>
    <t>S.23.01_2 - Own funds SCOR SE (part2)</t>
  </si>
  <si>
    <t xml:space="preserve">S.28.01_1 - Minimum Capital Requirement - Only life or only Non-life insurance or reinsurance activity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</si>
</sst>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  <numFmt numFmtId="169" formatCode="_(* #,##0_);_(* \(#,##0\);_(* &quot;-&quot;??_);_(@_)"/>
    <numFmt numFmtId="170" formatCode="0_ ;[Red]\-0\ "/>
  </numFmts>
  <fonts count="60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655659657582323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11"/>
      <color theme="0"/>
      <name val="Calibri"/>
      <family val="2"/>
    </font>
    <font>
      <i/>
      <sz val="8"/>
      <color theme="1"/>
      <name val="Arial"/>
      <family val="2"/>
      <scheme val="minor"/>
    </font>
    <font>
      <b/>
      <i/>
      <sz val="8"/>
      <color theme="1"/>
      <name val="Arial"/>
      <family val="2"/>
      <scheme val="minor"/>
    </font>
    <font>
      <i/>
      <sz val="8"/>
      <name val="Arial"/>
      <family val="2"/>
      <scheme val="minor"/>
    </font>
    <font>
      <b/>
      <sz val="8"/>
      <color theme="9" tint="-0.24140140995513779"/>
      <name val="Arial"/>
      <family val="2"/>
    </font>
    <font>
      <b/>
      <i/>
      <sz val="8"/>
      <color theme="9" tint="-0.24140140995513779"/>
      <name val="Arial"/>
      <family val="2"/>
    </font>
    <font>
      <sz val="8"/>
      <color theme="0" tint="-0.48704489272743917"/>
      <name val="Arial"/>
      <family val="2"/>
    </font>
    <font>
      <i/>
      <sz val="8"/>
      <color theme="9" tint="-0.24140140995513779"/>
      <name val="Arial"/>
      <family val="2"/>
    </font>
    <font>
      <b/>
      <i/>
      <sz val="8"/>
      <name val="Arial"/>
      <family val="2"/>
    </font>
    <font>
      <sz val="7"/>
      <color theme="0" tint="-0.49156163212988679"/>
      <name val="Arial"/>
      <family val="2"/>
      <scheme val="major"/>
    </font>
    <font>
      <sz val="6"/>
      <color theme="0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6622211371196631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3.9521469771416365E-2"/>
        <bgColor indexed="64"/>
      </patternFill>
    </fill>
    <fill>
      <patternFill patternType="solid">
        <fgColor theme="0" tint="-3.7263100070192574E-2"/>
        <bgColor indexed="64"/>
      </patternFill>
    </fill>
    <fill>
      <patternFill patternType="solid">
        <fgColor theme="0" tint="-3.7598803674428541E-2"/>
        <bgColor indexed="64"/>
      </patternFill>
    </fill>
    <fill>
      <patternFill patternType="solid">
        <fgColor theme="0" tint="-3.7629322183904537E-2"/>
        <bgColor indexed="64"/>
      </patternFill>
    </fill>
    <fill>
      <patternFill patternType="solid">
        <fgColor theme="0" tint="-3.9613025299844354E-2"/>
        <bgColor indexed="64"/>
      </patternFill>
    </fill>
    <fill>
      <patternFill patternType="solid">
        <fgColor theme="0" tint="-3.8972136600848417E-2"/>
        <bgColor indexed="64"/>
      </patternFill>
    </fill>
    <fill>
      <patternFill patternType="solid">
        <fgColor theme="0" tint="-3.9307840205084384E-2"/>
        <bgColor indexed="64"/>
      </patternFill>
    </fill>
    <fill>
      <patternFill patternType="solid">
        <fgColor theme="0" tint="-4.0589617603076264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1413617358928193E-2"/>
        <bgColor indexed="64"/>
      </patternFill>
    </fill>
    <fill>
      <patternFill patternType="solid">
        <fgColor theme="0" tint="-0.14038514358958709"/>
        <bgColor indexed="64"/>
      </patternFill>
    </fill>
    <fill>
      <patternFill patternType="solid">
        <fgColor theme="0" tint="-0.13971373638111514"/>
        <bgColor indexed="64"/>
      </patternFill>
    </fill>
  </fills>
  <borders count="6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667104098635822"/>
      </right>
      <top/>
      <bottom style="thin">
        <color theme="0" tint="-0.23667104098635822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663136692403943"/>
      </top>
      <bottom/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hair">
        <color rgb="FFCBDFF1"/>
      </diagonal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 diagonalUp="1" diagonalDown="1">
      <left/>
      <right/>
      <top/>
      <bottom style="hair">
        <color rgb="FF006A8D"/>
      </bottom>
      <diagonal style="thin">
        <color rgb="FFCBDFF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5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9" fillId="0" borderId="0" applyFont="0" applyFill="0" applyBorder="0" applyAlignment="0" applyProtection="0"/>
    <xf numFmtId="0" fontId="2" fillId="0" borderId="0"/>
    <xf numFmtId="164" fontId="59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0" fontId="2" fillId="0" borderId="0"/>
    <xf numFmtId="0" fontId="2" fillId="0" borderId="0"/>
    <xf numFmtId="164" fontId="59" fillId="0" borderId="0" applyFont="0" applyFill="0" applyBorder="0" applyAlignment="0" applyProtection="0"/>
  </cellStyleXfs>
  <cellXfs count="435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9" fillId="0" borderId="0" xfId="7"/>
    <xf numFmtId="0" fontId="59" fillId="28" borderId="0" xfId="7" applyFill="1"/>
    <xf numFmtId="0" fontId="4" fillId="28" borderId="0" xfId="7" applyFont="1" applyFill="1"/>
    <xf numFmtId="0" fontId="4" fillId="0" borderId="0" xfId="7" applyFont="1"/>
    <xf numFmtId="0" fontId="4" fillId="29" borderId="0" xfId="7" applyFont="1" applyFill="1"/>
    <xf numFmtId="0" fontId="5" fillId="26" borderId="0" xfId="7" applyFont="1" applyFill="1"/>
    <xf numFmtId="0" fontId="5" fillId="26" borderId="0" xfId="7" applyFont="1" applyFill="1" applyAlignment="1">
      <alignment horizontal="center" vertical="center"/>
    </xf>
    <xf numFmtId="0" fontId="8" fillId="26" borderId="0" xfId="7" applyFont="1" applyFill="1" applyAlignment="1"/>
    <xf numFmtId="0" fontId="9" fillId="26" borderId="12" xfId="7" applyFont="1" applyFill="1" applyBorder="1"/>
    <xf numFmtId="0" fontId="9" fillId="26" borderId="12" xfId="7" applyFont="1" applyFill="1" applyBorder="1" applyAlignment="1">
      <alignment horizontal="center"/>
    </xf>
    <xf numFmtId="0" fontId="5" fillId="26" borderId="12" xfId="7" applyFont="1" applyFill="1" applyBorder="1"/>
    <xf numFmtId="0" fontId="5" fillId="26" borderId="13" xfId="7" applyFont="1" applyFill="1" applyBorder="1" applyAlignment="1">
      <alignment horizontal="left" indent="1"/>
    </xf>
    <xf numFmtId="0" fontId="5" fillId="26" borderId="13" xfId="7" applyFont="1" applyFill="1" applyBorder="1" applyAlignment="1">
      <alignment horizontal="center"/>
    </xf>
    <xf numFmtId="0" fontId="11" fillId="26" borderId="13" xfId="9" applyFill="1" applyBorder="1" applyAlignment="1">
      <alignment horizontal="center"/>
    </xf>
    <xf numFmtId="0" fontId="5" fillId="26" borderId="13" xfId="7" applyFont="1" applyFill="1" applyBorder="1"/>
    <xf numFmtId="0" fontId="5" fillId="26" borderId="14" xfId="7" applyFont="1" applyFill="1" applyBorder="1" applyAlignment="1">
      <alignment horizontal="left" indent="1"/>
    </xf>
    <xf numFmtId="0" fontId="5" fillId="26" borderId="14" xfId="7" applyFont="1" applyFill="1" applyBorder="1" applyAlignment="1">
      <alignment horizontal="center"/>
    </xf>
    <xf numFmtId="0" fontId="5" fillId="26" borderId="14" xfId="7" applyFont="1" applyFill="1" applyBorder="1"/>
    <xf numFmtId="0" fontId="5" fillId="0" borderId="0" xfId="7" applyFont="1"/>
    <xf numFmtId="0" fontId="5" fillId="26" borderId="15" xfId="7" applyFont="1" applyFill="1" applyBorder="1"/>
    <xf numFmtId="0" fontId="5" fillId="26" borderId="15" xfId="7" applyFont="1" applyFill="1" applyBorder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2" fillId="30" borderId="16" xfId="8" applyFont="1" applyFill="1" applyBorder="1" applyAlignment="1">
      <alignment horizontal="center" vertical="center"/>
    </xf>
    <xf numFmtId="0" fontId="0" fillId="26" borderId="0" xfId="7" applyFont="1" applyFill="1"/>
    <xf numFmtId="0" fontId="0" fillId="0" borderId="0" xfId="7" applyFont="1"/>
    <xf numFmtId="0" fontId="0" fillId="26" borderId="17" xfId="7" applyFont="1" applyFill="1" applyBorder="1"/>
    <xf numFmtId="0" fontId="0" fillId="26" borderId="18" xfId="7" applyFont="1" applyFill="1" applyBorder="1"/>
    <xf numFmtId="0" fontId="13" fillId="26" borderId="0" xfId="7" applyFont="1" applyFill="1" applyAlignment="1">
      <alignment horizontal="left" vertical="top"/>
    </xf>
    <xf numFmtId="0" fontId="14" fillId="26" borderId="0" xfId="7" applyFont="1" applyFill="1" applyAlignment="1">
      <alignment horizontal="center" vertical="center" wrapText="1"/>
    </xf>
    <xf numFmtId="0" fontId="0" fillId="26" borderId="0" xfId="7" applyFont="1" applyFill="1" applyBorder="1"/>
    <xf numFmtId="0" fontId="14" fillId="26" borderId="19" xfId="7" applyFont="1" applyFill="1" applyBorder="1" applyAlignment="1">
      <alignment wrapText="1"/>
    </xf>
    <xf numFmtId="0" fontId="15" fillId="31" borderId="0" xfId="7" applyFont="1" applyFill="1" applyAlignment="1">
      <alignment horizontal="right" wrapText="1"/>
    </xf>
    <xf numFmtId="0" fontId="14" fillId="26" borderId="0" xfId="7" applyFont="1" applyFill="1" applyBorder="1" applyAlignment="1">
      <alignment wrapText="1"/>
    </xf>
    <xf numFmtId="168" fontId="16" fillId="32" borderId="20" xfId="7" applyNumberFormat="1" applyFont="1" applyFill="1" applyBorder="1" applyAlignment="1">
      <alignment horizontal="center" vertical="center"/>
    </xf>
    <xf numFmtId="0" fontId="14" fillId="26" borderId="21" xfId="7" applyFont="1" applyFill="1" applyBorder="1" applyAlignment="1">
      <alignment horizontal="left"/>
    </xf>
    <xf numFmtId="0" fontId="16" fillId="32" borderId="21" xfId="7" applyFont="1" applyFill="1" applyBorder="1" applyAlignment="1">
      <alignment horizontal="center"/>
    </xf>
    <xf numFmtId="168" fontId="14" fillId="26" borderId="21" xfId="7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/>
    </xf>
    <xf numFmtId="0" fontId="16" fillId="32" borderId="22" xfId="7" applyFont="1" applyFill="1" applyBorder="1" applyAlignment="1">
      <alignment horizontal="center"/>
    </xf>
    <xf numFmtId="168" fontId="14" fillId="26" borderId="22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 wrapText="1"/>
    </xf>
    <xf numFmtId="0" fontId="16" fillId="32" borderId="23" xfId="7" applyFont="1" applyFill="1" applyBorder="1" applyAlignment="1">
      <alignment horizontal="center" wrapText="1"/>
    </xf>
    <xf numFmtId="168" fontId="14" fillId="26" borderId="23" xfId="7" applyNumberFormat="1" applyFont="1" applyFill="1" applyBorder="1" applyAlignment="1">
      <alignment horizontal="right"/>
    </xf>
    <xf numFmtId="0" fontId="17" fillId="26" borderId="21" xfId="7" applyFont="1" applyFill="1" applyBorder="1" applyAlignment="1">
      <alignment horizontal="left" indent="1"/>
    </xf>
    <xf numFmtId="0" fontId="17" fillId="32" borderId="21" xfId="7" applyFont="1" applyFill="1" applyBorder="1" applyAlignment="1">
      <alignment horizontal="center"/>
    </xf>
    <xf numFmtId="168" fontId="17" fillId="26" borderId="2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indent="2"/>
    </xf>
    <xf numFmtId="0" fontId="17" fillId="32" borderId="24" xfId="7" applyFont="1" applyFill="1" applyBorder="1" applyAlignment="1">
      <alignment horizontal="center"/>
    </xf>
    <xf numFmtId="168" fontId="18" fillId="26" borderId="24" xfId="7" applyNumberFormat="1" applyFont="1" applyFill="1" applyBorder="1" applyAlignment="1">
      <alignment horizontal="right"/>
    </xf>
    <xf numFmtId="0" fontId="18" fillId="26" borderId="11" xfId="7" applyFont="1" applyFill="1" applyBorder="1" applyAlignment="1">
      <alignment horizontal="left" indent="2"/>
    </xf>
    <xf numFmtId="0" fontId="17" fillId="32" borderId="11" xfId="7" applyFont="1" applyFill="1" applyBorder="1" applyAlignment="1">
      <alignment horizontal="center"/>
    </xf>
    <xf numFmtId="168" fontId="18" fillId="26" borderId="11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indent="1"/>
    </xf>
    <xf numFmtId="0" fontId="17" fillId="32" borderId="23" xfId="7" applyFont="1" applyFill="1" applyBorder="1" applyAlignment="1">
      <alignment horizontal="center"/>
    </xf>
    <xf numFmtId="168" fontId="17" fillId="26" borderId="23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indent="2"/>
    </xf>
    <xf numFmtId="0" fontId="17" fillId="32" borderId="0" xfId="7" applyFont="1" applyFill="1" applyBorder="1" applyAlignment="1">
      <alignment horizontal="center"/>
    </xf>
    <xf numFmtId="168" fontId="18" fillId="26" borderId="0" xfId="7" applyNumberFormat="1" applyFont="1" applyFill="1" applyBorder="1" applyAlignment="1">
      <alignment horizontal="right"/>
    </xf>
    <xf numFmtId="0" fontId="0" fillId="26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6" borderId="24" xfId="7" applyFont="1" applyFill="1" applyBorder="1" applyAlignment="1">
      <alignment horizontal="left" indent="1"/>
    </xf>
    <xf numFmtId="0" fontId="14" fillId="26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 wrapText="1"/>
    </xf>
    <xf numFmtId="168" fontId="14" fillId="26" borderId="8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/>
    </xf>
    <xf numFmtId="0" fontId="16" fillId="32" borderId="23" xfId="7" applyFont="1" applyFill="1" applyBorder="1" applyAlignment="1">
      <alignment horizontal="center"/>
    </xf>
    <xf numFmtId="0" fontId="17" fillId="26" borderId="22" xfId="7" applyFont="1" applyFill="1" applyBorder="1" applyAlignment="1">
      <alignment horizontal="left" indent="1"/>
    </xf>
    <xf numFmtId="0" fontId="17" fillId="32" borderId="22" xfId="7" applyFont="1" applyFill="1" applyBorder="1" applyAlignment="1">
      <alignment horizontal="center"/>
    </xf>
    <xf numFmtId="168" fontId="17" fillId="26" borderId="24" xfId="7" applyNumberFormat="1" applyFont="1" applyFill="1" applyBorder="1" applyAlignment="1">
      <alignment horizontal="right"/>
    </xf>
    <xf numFmtId="168" fontId="19" fillId="26" borderId="25" xfId="7" applyNumberFormat="1" applyFont="1" applyFill="1" applyBorder="1" applyAlignment="1">
      <alignment horizontal="right"/>
    </xf>
    <xf numFmtId="0" fontId="17" fillId="26" borderId="21" xfId="7" applyFont="1" applyFill="1" applyBorder="1" applyAlignment="1">
      <alignment horizontal="left" indent="2"/>
    </xf>
    <xf numFmtId="0" fontId="17" fillId="26" borderId="21" xfId="7" applyFont="1" applyFill="1" applyBorder="1" applyAlignment="1">
      <alignment horizontal="left" wrapText="1" indent="1"/>
    </xf>
    <xf numFmtId="168" fontId="19" fillId="26" borderId="21" xfId="7" applyNumberFormat="1" applyFont="1" applyFill="1" applyBorder="1" applyAlignment="1">
      <alignment horizontal="right"/>
    </xf>
    <xf numFmtId="0" fontId="0" fillId="26" borderId="26" xfId="7" applyFont="1" applyFill="1" applyBorder="1"/>
    <xf numFmtId="0" fontId="14" fillId="26" borderId="21" xfId="7" applyFont="1" applyFill="1" applyBorder="1" applyAlignment="1">
      <alignment horizontal="left" wrapText="1"/>
    </xf>
    <xf numFmtId="0" fontId="16" fillId="32" borderId="21" xfId="7" applyFont="1" applyFill="1" applyBorder="1" applyAlignment="1">
      <alignment horizontal="center" wrapText="1"/>
    </xf>
    <xf numFmtId="0" fontId="20" fillId="26" borderId="10" xfId="7" applyFont="1" applyFill="1" applyBorder="1" applyAlignment="1">
      <alignment horizontal="left"/>
    </xf>
    <xf numFmtId="0" fontId="16" fillId="32" borderId="10" xfId="7" applyFont="1" applyFill="1" applyBorder="1" applyAlignment="1">
      <alignment horizontal="center"/>
    </xf>
    <xf numFmtId="168" fontId="20" fillId="26" borderId="10" xfId="7" applyNumberFormat="1" applyFont="1" applyFill="1" applyBorder="1" applyAlignment="1">
      <alignment horizontal="right"/>
    </xf>
    <xf numFmtId="0" fontId="14" fillId="26" borderId="27" xfId="7" applyFont="1" applyFill="1" applyBorder="1" applyAlignment="1">
      <alignment wrapText="1"/>
    </xf>
    <xf numFmtId="168" fontId="16" fillId="32" borderId="27" xfId="7" applyNumberFormat="1" applyFont="1" applyFill="1" applyBorder="1" applyAlignment="1">
      <alignment horizontal="center" vertical="center"/>
    </xf>
    <xf numFmtId="168" fontId="16" fillId="26" borderId="2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2"/>
    </xf>
    <xf numFmtId="168" fontId="21" fillId="26" borderId="24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wrapText="1" indent="2"/>
    </xf>
    <xf numFmtId="168" fontId="21" fillId="26" borderId="0" xfId="7" applyNumberFormat="1" applyFont="1" applyFill="1" applyBorder="1" applyAlignment="1">
      <alignment horizontal="right"/>
    </xf>
    <xf numFmtId="0" fontId="18" fillId="26" borderId="11" xfId="7" applyFont="1" applyFill="1" applyBorder="1" applyAlignment="1">
      <alignment horizontal="left" wrapText="1" indent="2"/>
    </xf>
    <xf numFmtId="168" fontId="21" fillId="26" borderId="11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wrapText="1" indent="1"/>
    </xf>
    <xf numFmtId="168" fontId="16" fillId="26" borderId="23" xfId="7" applyNumberFormat="1" applyFont="1" applyFill="1" applyBorder="1" applyAlignment="1">
      <alignment horizontal="right"/>
    </xf>
    <xf numFmtId="0" fontId="14" fillId="26" borderId="25" xfId="7" applyFont="1" applyFill="1" applyBorder="1" applyAlignment="1">
      <alignment horizontal="left" wrapText="1"/>
    </xf>
    <xf numFmtId="0" fontId="16" fillId="32" borderId="25" xfId="7" applyFont="1" applyFill="1" applyBorder="1" applyAlignment="1">
      <alignment horizontal="center" wrapText="1"/>
    </xf>
    <xf numFmtId="168" fontId="16" fillId="26" borderId="24" xfId="7" applyNumberFormat="1" applyFont="1" applyFill="1" applyBorder="1" applyAlignment="1">
      <alignment horizontal="right"/>
    </xf>
    <xf numFmtId="168" fontId="16" fillId="26" borderId="0" xfId="7" applyNumberFormat="1" applyFont="1" applyFill="1" applyBorder="1" applyAlignment="1">
      <alignment horizontal="right"/>
    </xf>
    <xf numFmtId="168" fontId="16" fillId="26" borderId="1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1"/>
    </xf>
    <xf numFmtId="0" fontId="18" fillId="26" borderId="0" xfId="7" applyFont="1" applyFill="1" applyBorder="1" applyAlignment="1">
      <alignment horizontal="left" wrapText="1" indent="1"/>
    </xf>
    <xf numFmtId="0" fontId="18" fillId="26" borderId="11" xfId="7" applyFont="1" applyFill="1" applyBorder="1" applyAlignment="1">
      <alignment horizontal="left" wrapText="1" indent="1"/>
    </xf>
    <xf numFmtId="0" fontId="14" fillId="26" borderId="0" xfId="7" applyFont="1" applyFill="1" applyBorder="1" applyAlignment="1">
      <alignment horizontal="left" wrapText="1"/>
    </xf>
    <xf numFmtId="0" fontId="16" fillId="32" borderId="0" xfId="7" applyFont="1" applyFill="1" applyBorder="1" applyAlignment="1">
      <alignment horizontal="center" wrapText="1"/>
    </xf>
    <xf numFmtId="0" fontId="17" fillId="26" borderId="24" xfId="7" applyFont="1" applyFill="1" applyBorder="1" applyAlignment="1">
      <alignment horizontal="left" wrapText="1" indent="1"/>
    </xf>
    <xf numFmtId="0" fontId="20" fillId="26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/>
    </xf>
    <xf numFmtId="168" fontId="20" fillId="26" borderId="8" xfId="7" applyNumberFormat="1" applyFont="1" applyFill="1" applyBorder="1" applyAlignment="1">
      <alignment horizontal="right"/>
    </xf>
    <xf numFmtId="0" fontId="20" fillId="26" borderId="19" xfId="7" applyFont="1" applyFill="1" applyBorder="1" applyAlignment="1">
      <alignment horizontal="left" wrapText="1"/>
    </xf>
    <xf numFmtId="0" fontId="16" fillId="32" borderId="19" xfId="7" applyFont="1" applyFill="1" applyBorder="1" applyAlignment="1">
      <alignment horizontal="center"/>
    </xf>
    <xf numFmtId="168" fontId="20" fillId="26" borderId="19" xfId="7" applyNumberFormat="1" applyFont="1" applyFill="1" applyBorder="1" applyAlignment="1">
      <alignment horizontal="right"/>
    </xf>
    <xf numFmtId="0" fontId="12" fillId="33" borderId="16" xfId="8" applyFont="1" applyFill="1" applyBorder="1" applyAlignment="1">
      <alignment horizontal="center" vertical="center"/>
    </xf>
    <xf numFmtId="0" fontId="59" fillId="26" borderId="0" xfId="7" applyFill="1"/>
    <xf numFmtId="0" fontId="14" fillId="26" borderId="19" xfId="7" applyFont="1" applyFill="1" applyBorder="1" applyAlignment="1">
      <alignment horizontal="left" wrapText="1"/>
    </xf>
    <xf numFmtId="0" fontId="12" fillId="34" borderId="16" xfId="8" applyFont="1" applyFill="1" applyBorder="1" applyAlignment="1">
      <alignment horizontal="center" vertical="center"/>
    </xf>
    <xf numFmtId="0" fontId="14" fillId="26" borderId="0" xfId="7" applyFont="1" applyFill="1" applyAlignment="1">
      <alignment horizontal="left" vertical="top"/>
    </xf>
    <xf numFmtId="0" fontId="14" fillId="26" borderId="0" xfId="7" applyFont="1" applyFill="1" applyAlignment="1"/>
    <xf numFmtId="0" fontId="14" fillId="26" borderId="19" xfId="7" applyFont="1" applyFill="1" applyBorder="1" applyAlignment="1">
      <alignment horizontal="left"/>
    </xf>
    <xf numFmtId="0" fontId="15" fillId="31" borderId="0" xfId="7" applyFont="1" applyFill="1" applyAlignment="1">
      <alignment horizontal="right" vertical="center" wrapText="1"/>
    </xf>
    <xf numFmtId="0" fontId="14" fillId="26" borderId="10" xfId="7" applyFont="1" applyFill="1" applyBorder="1" applyAlignment="1">
      <alignment horizontal="right" wrapText="1" indent="1"/>
    </xf>
    <xf numFmtId="0" fontId="12" fillId="35" borderId="16" xfId="8" applyFont="1" applyFill="1" applyBorder="1" applyAlignment="1">
      <alignment horizontal="center" vertical="center"/>
    </xf>
    <xf numFmtId="0" fontId="0" fillId="26" borderId="0" xfId="0" applyFill="1"/>
    <xf numFmtId="0" fontId="14" fillId="26" borderId="28" xfId="0" applyFont="1" applyFill="1" applyBorder="1" applyAlignment="1">
      <alignment horizontal="left" vertical="top" wrapText="1"/>
    </xf>
    <xf numFmtId="0" fontId="14" fillId="26" borderId="28" xfId="0" applyFont="1" applyFill="1" applyBorder="1" applyAlignment="1"/>
    <xf numFmtId="0" fontId="14" fillId="26" borderId="0" xfId="0" applyFont="1" applyFill="1" applyAlignment="1">
      <alignment horizontal="left" vertical="top"/>
    </xf>
    <xf numFmtId="0" fontId="14" fillId="26" borderId="0" xfId="0" applyFont="1" applyFill="1" applyAlignment="1"/>
    <xf numFmtId="0" fontId="16" fillId="36" borderId="0" xfId="0" applyFont="1" applyFill="1" applyAlignment="1">
      <alignment horizontal="right" indent="1"/>
    </xf>
    <xf numFmtId="0" fontId="14" fillId="26" borderId="0" xfId="0" applyFont="1" applyFill="1" applyBorder="1" applyAlignment="1">
      <alignment horizontal="left" wrapText="1"/>
    </xf>
    <xf numFmtId="0" fontId="16" fillId="26" borderId="0" xfId="0" applyFont="1" applyFill="1" applyBorder="1" applyAlignment="1">
      <alignment horizontal="right" wrapText="1"/>
    </xf>
    <xf numFmtId="0" fontId="38" fillId="26" borderId="0" xfId="7" applyFont="1" applyFill="1"/>
    <xf numFmtId="0" fontId="39" fillId="26" borderId="0" xfId="7" applyFont="1" applyFill="1" applyAlignment="1"/>
    <xf numFmtId="0" fontId="38" fillId="0" borderId="0" xfId="7" applyFont="1"/>
    <xf numFmtId="0" fontId="39" fillId="26" borderId="28" xfId="7" applyFont="1" applyFill="1" applyBorder="1" applyAlignment="1"/>
    <xf numFmtId="0" fontId="39" fillId="32" borderId="0" xfId="7" applyFont="1" applyFill="1" applyAlignment="1"/>
    <xf numFmtId="0" fontId="38" fillId="26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32" borderId="27" xfId="7" applyFont="1" applyFill="1" applyBorder="1" applyAlignment="1"/>
    <xf numFmtId="0" fontId="39" fillId="26" borderId="0" xfId="7" applyFont="1" applyFill="1"/>
    <xf numFmtId="0" fontId="14" fillId="26" borderId="9" xfId="7" applyFont="1" applyFill="1" applyBorder="1" applyAlignment="1">
      <alignment wrapText="1"/>
    </xf>
    <xf numFmtId="0" fontId="16" fillId="37" borderId="9" xfId="7" applyFont="1" applyFill="1" applyBorder="1" applyAlignment="1">
      <alignment horizontal="center" vertical="center"/>
    </xf>
    <xf numFmtId="0" fontId="16" fillId="37" borderId="9" xfId="7" applyFont="1" applyFill="1" applyBorder="1" applyAlignment="1">
      <alignment horizontal="right" vertical="center" indent="1"/>
    </xf>
    <xf numFmtId="0" fontId="14" fillId="26" borderId="8" xfId="7" applyFont="1" applyFill="1" applyBorder="1" applyAlignment="1">
      <alignment wrapText="1"/>
    </xf>
    <xf numFmtId="0" fontId="38" fillId="26" borderId="8" xfId="7" applyFont="1" applyFill="1" applyBorder="1"/>
    <xf numFmtId="168" fontId="38" fillId="26" borderId="8" xfId="7" applyNumberFormat="1" applyFont="1" applyFill="1" applyBorder="1"/>
    <xf numFmtId="0" fontId="16" fillId="26" borderId="23" xfId="7" applyFont="1" applyFill="1" applyBorder="1" applyAlignment="1">
      <alignment horizontal="left" wrapText="1" indent="1"/>
    </xf>
    <xf numFmtId="0" fontId="16" fillId="37" borderId="23" xfId="7" applyFont="1" applyFill="1" applyBorder="1" applyAlignment="1">
      <alignment horizontal="center"/>
    </xf>
    <xf numFmtId="168" fontId="14" fillId="29" borderId="23" xfId="4" applyNumberFormat="1" applyFont="1" applyFill="1" applyBorder="1" applyAlignment="1">
      <alignment horizontal="right"/>
    </xf>
    <xf numFmtId="168" fontId="16" fillId="26" borderId="23" xfId="4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horizontal="left" wrapText="1" indent="1"/>
    </xf>
    <xf numFmtId="0" fontId="16" fillId="37" borderId="21" xfId="7" applyFont="1" applyFill="1" applyBorder="1" applyAlignment="1">
      <alignment horizontal="center"/>
    </xf>
    <xf numFmtId="168" fontId="14" fillId="29" borderId="21" xfId="4" applyNumberFormat="1" applyFont="1" applyFill="1" applyBorder="1" applyAlignment="1">
      <alignment horizontal="right"/>
    </xf>
    <xf numFmtId="168" fontId="16" fillId="26" borderId="21" xfId="4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wrapText="1"/>
    </xf>
    <xf numFmtId="168" fontId="16" fillId="29" borderId="21" xfId="4" applyNumberFormat="1" applyFont="1" applyFill="1" applyBorder="1" applyAlignment="1">
      <alignment horizontal="right"/>
    </xf>
    <xf numFmtId="0" fontId="38" fillId="26" borderId="8" xfId="7" applyFont="1" applyFill="1" applyBorder="1" applyAlignment="1"/>
    <xf numFmtId="168" fontId="38" fillId="26" borderId="8" xfId="7" applyNumberFormat="1" applyFont="1" applyFill="1" applyBorder="1" applyAlignment="1">
      <alignment horizontal="right"/>
    </xf>
    <xf numFmtId="0" fontId="16" fillId="37" borderId="21" xfId="7" applyFont="1" applyFill="1" applyBorder="1" applyAlignment="1">
      <alignment horizontal="center" vertical="center"/>
    </xf>
    <xf numFmtId="0" fontId="14" fillId="26" borderId="10" xfId="7" applyFont="1" applyFill="1" applyBorder="1" applyAlignment="1">
      <alignment wrapText="1"/>
    </xf>
    <xf numFmtId="0" fontId="16" fillId="37" borderId="10" xfId="7" applyFont="1" applyFill="1" applyBorder="1" applyAlignment="1">
      <alignment horizontal="center" vertical="center"/>
    </xf>
    <xf numFmtId="168" fontId="14" fillId="29" borderId="10" xfId="4" applyNumberFormat="1" applyFont="1" applyFill="1" applyBorder="1" applyAlignment="1">
      <alignment horizontal="right"/>
    </xf>
    <xf numFmtId="168" fontId="14" fillId="26" borderId="10" xfId="4" applyNumberFormat="1" applyFont="1" applyFill="1" applyBorder="1" applyAlignment="1">
      <alignment horizontal="right"/>
    </xf>
    <xf numFmtId="0" fontId="16" fillId="37" borderId="9" xfId="7" applyFont="1" applyFill="1" applyBorder="1" applyAlignment="1">
      <alignment horizontal="center"/>
    </xf>
    <xf numFmtId="0" fontId="38" fillId="26" borderId="8" xfId="7" applyFont="1" applyFill="1" applyBorder="1" applyAlignment="1">
      <alignment horizontal="center"/>
    </xf>
    <xf numFmtId="0" fontId="16" fillId="26" borderId="24" xfId="7" applyFont="1" applyFill="1" applyBorder="1" applyAlignment="1">
      <alignment horizontal="left" wrapText="1" indent="1"/>
    </xf>
    <xf numFmtId="168" fontId="14" fillId="29" borderId="24" xfId="4" applyNumberFormat="1" applyFont="1" applyFill="1" applyBorder="1" applyAlignment="1">
      <alignment horizontal="right"/>
    </xf>
    <xf numFmtId="0" fontId="16" fillId="37" borderId="8" xfId="7" applyFont="1" applyFill="1" applyBorder="1" applyAlignment="1">
      <alignment horizontal="center"/>
    </xf>
    <xf numFmtId="168" fontId="14" fillId="29" borderId="8" xfId="4" applyNumberFormat="1" applyFont="1" applyFill="1" applyBorder="1" applyAlignment="1">
      <alignment horizontal="right"/>
    </xf>
    <xf numFmtId="168" fontId="14" fillId="26" borderId="8" xfId="4" applyNumberFormat="1" applyFont="1" applyFill="1" applyBorder="1" applyAlignment="1">
      <alignment horizontal="right"/>
    </xf>
    <xf numFmtId="168" fontId="16" fillId="26" borderId="8" xfId="4" applyNumberFormat="1" applyFont="1" applyFill="1" applyBorder="1" applyAlignment="1">
      <alignment horizontal="right"/>
    </xf>
    <xf numFmtId="0" fontId="14" fillId="26" borderId="21" xfId="7" applyFont="1" applyFill="1" applyBorder="1" applyAlignment="1">
      <alignment horizontal="left" wrapText="1" indent="1"/>
    </xf>
    <xf numFmtId="10" fontId="14" fillId="29" borderId="8" xfId="10" applyNumberFormat="1" applyFont="1" applyFill="1" applyBorder="1" applyAlignment="1">
      <alignment horizontal="right"/>
    </xf>
    <xf numFmtId="0" fontId="16" fillId="37" borderId="10" xfId="7" applyFont="1" applyFill="1" applyBorder="1" applyAlignment="1">
      <alignment horizontal="center"/>
    </xf>
    <xf numFmtId="10" fontId="14" fillId="29" borderId="10" xfId="10" applyNumberFormat="1" applyFont="1" applyFill="1" applyBorder="1" applyAlignment="1">
      <alignment horizontal="right"/>
    </xf>
    <xf numFmtId="0" fontId="40" fillId="26" borderId="0" xfId="7" applyFont="1" applyFill="1" applyAlignment="1">
      <alignment wrapText="1"/>
    </xf>
    <xf numFmtId="0" fontId="14" fillId="26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 vertical="center"/>
    </xf>
    <xf numFmtId="0" fontId="16" fillId="26" borderId="8" xfId="7" applyFont="1" applyFill="1" applyBorder="1" applyAlignment="1">
      <alignment horizontal="center" vertical="center"/>
    </xf>
    <xf numFmtId="0" fontId="16" fillId="37" borderId="23" xfId="7" applyFont="1" applyFill="1" applyBorder="1" applyAlignment="1">
      <alignment horizontal="center" vertical="center"/>
    </xf>
    <xf numFmtId="168" fontId="16" fillId="29" borderId="23" xfId="4" applyNumberFormat="1" applyFont="1" applyFill="1" applyBorder="1" applyAlignment="1">
      <alignment horizontal="right"/>
    </xf>
    <xf numFmtId="168" fontId="16" fillId="29" borderId="24" xfId="4" applyNumberFormat="1" applyFont="1" applyFill="1" applyBorder="1" applyAlignment="1">
      <alignment horizontal="right"/>
    </xf>
    <xf numFmtId="0" fontId="14" fillId="26" borderId="29" xfId="7" applyFont="1" applyFill="1" applyBorder="1"/>
    <xf numFmtId="0" fontId="16" fillId="38" borderId="29" xfId="7" applyFont="1" applyFill="1" applyBorder="1" applyAlignment="1">
      <alignment horizontal="center" vertical="center"/>
    </xf>
    <xf numFmtId="0" fontId="16" fillId="38" borderId="29" xfId="7" applyFont="1" applyFill="1" applyBorder="1" applyAlignment="1">
      <alignment horizontal="right" vertical="center" indent="1"/>
    </xf>
    <xf numFmtId="0" fontId="16" fillId="26" borderId="25" xfId="7" applyFont="1" applyFill="1" applyBorder="1"/>
    <xf numFmtId="0" fontId="16" fillId="38" borderId="25" xfId="7" applyFont="1" applyFill="1" applyBorder="1" applyAlignment="1">
      <alignment horizontal="center" vertical="center"/>
    </xf>
    <xf numFmtId="168" fontId="16" fillId="26" borderId="25" xfId="4" applyNumberFormat="1" applyFont="1" applyFill="1" applyBorder="1" applyAlignment="1">
      <alignment horizontal="right"/>
    </xf>
    <xf numFmtId="0" fontId="16" fillId="26" borderId="21" xfId="7" applyFont="1" applyFill="1" applyBorder="1"/>
    <xf numFmtId="0" fontId="16" fillId="38" borderId="21" xfId="7" applyFont="1" applyFill="1" applyBorder="1" applyAlignment="1">
      <alignment horizontal="center" vertical="center"/>
    </xf>
    <xf numFmtId="0" fontId="16" fillId="38" borderId="0" xfId="7" applyFont="1" applyFill="1" applyAlignment="1">
      <alignment horizontal="center" vertical="center"/>
    </xf>
    <xf numFmtId="168" fontId="16" fillId="26" borderId="0" xfId="4" applyNumberFormat="1" applyFont="1" applyFill="1" applyAlignment="1">
      <alignment horizontal="right"/>
    </xf>
    <xf numFmtId="0" fontId="14" fillId="26" borderId="8" xfId="7" applyFont="1" applyFill="1" applyBorder="1"/>
    <xf numFmtId="0" fontId="16" fillId="38" borderId="8" xfId="7" applyFont="1" applyFill="1" applyBorder="1" applyAlignment="1">
      <alignment horizontal="center" vertical="center"/>
    </xf>
    <xf numFmtId="0" fontId="16" fillId="38" borderId="19" xfId="7" applyFont="1" applyFill="1" applyBorder="1" applyAlignment="1">
      <alignment horizontal="center" vertical="center"/>
    </xf>
    <xf numFmtId="168" fontId="14" fillId="29" borderId="19" xfId="4" applyNumberFormat="1" applyFont="1" applyFill="1" applyBorder="1" applyAlignment="1">
      <alignment horizontal="right"/>
    </xf>
    <xf numFmtId="168" fontId="16" fillId="26" borderId="30" xfId="4" applyNumberFormat="1" applyFont="1" applyFill="1" applyBorder="1" applyAlignment="1">
      <alignment horizontal="right"/>
    </xf>
    <xf numFmtId="168" fontId="14" fillId="29" borderId="25" xfId="4" applyNumberFormat="1" applyFont="1" applyFill="1" applyBorder="1" applyAlignment="1">
      <alignment horizontal="right"/>
    </xf>
    <xf numFmtId="0" fontId="14" fillId="26" borderId="9" xfId="7" applyFont="1" applyFill="1" applyBorder="1"/>
    <xf numFmtId="0" fontId="14" fillId="26" borderId="0" xfId="7" applyFont="1" applyFill="1" applyBorder="1"/>
    <xf numFmtId="168" fontId="14" fillId="26" borderId="8" xfId="4" applyNumberFormat="1" applyFont="1" applyFill="1" applyBorder="1" applyAlignment="1">
      <alignment horizontal="right" wrapText="1" indent="1"/>
    </xf>
    <xf numFmtId="0" fontId="16" fillId="38" borderId="0" xfId="7" applyFont="1" applyFill="1" applyBorder="1" applyAlignment="1">
      <alignment horizontal="center" vertical="center"/>
    </xf>
    <xf numFmtId="0" fontId="16" fillId="38" borderId="0" xfId="7" applyFont="1" applyFill="1" applyBorder="1" applyAlignment="1">
      <alignment horizontal="right" vertical="center" indent="1"/>
    </xf>
    <xf numFmtId="168" fontId="14" fillId="29" borderId="8" xfId="7" applyNumberFormat="1" applyFont="1" applyFill="1" applyBorder="1" applyAlignment="1">
      <alignment horizontal="right"/>
    </xf>
    <xf numFmtId="168" fontId="14" fillId="29" borderId="19" xfId="7" applyNumberFormat="1" applyFont="1" applyFill="1" applyBorder="1" applyAlignment="1">
      <alignment horizontal="right"/>
    </xf>
    <xf numFmtId="0" fontId="38" fillId="26" borderId="0" xfId="0" applyFont="1" applyFill="1"/>
    <xf numFmtId="0" fontId="14" fillId="26" borderId="0" xfId="0" applyFont="1" applyFill="1" applyBorder="1" applyAlignment="1">
      <alignment horizontal="right"/>
    </xf>
    <xf numFmtId="0" fontId="38" fillId="0" borderId="0" xfId="0" applyFont="1"/>
    <xf numFmtId="0" fontId="14" fillId="26" borderId="0" xfId="0" applyFont="1" applyFill="1" applyBorder="1"/>
    <xf numFmtId="0" fontId="16" fillId="26" borderId="0" xfId="0" applyFont="1" applyFill="1" applyBorder="1" applyAlignment="1">
      <alignment horizontal="center" vertical="center"/>
    </xf>
    <xf numFmtId="0" fontId="16" fillId="38" borderId="0" xfId="0" applyFont="1" applyFill="1" applyBorder="1" applyAlignment="1">
      <alignment horizontal="right" indent="1"/>
    </xf>
    <xf numFmtId="0" fontId="16" fillId="26" borderId="25" xfId="0" applyFont="1" applyFill="1" applyBorder="1" applyAlignment="1">
      <alignment horizontal="left"/>
    </xf>
    <xf numFmtId="0" fontId="16" fillId="38" borderId="25" xfId="0" applyFont="1" applyFill="1" applyBorder="1" applyAlignment="1">
      <alignment horizontal="center" vertical="center"/>
    </xf>
    <xf numFmtId="0" fontId="16" fillId="26" borderId="21" xfId="0" applyFont="1" applyFill="1" applyBorder="1" applyAlignment="1">
      <alignment horizontal="left"/>
    </xf>
    <xf numFmtId="0" fontId="16" fillId="38" borderId="21" xfId="0" applyFont="1" applyFill="1" applyBorder="1" applyAlignment="1">
      <alignment horizontal="center" vertical="center"/>
    </xf>
    <xf numFmtId="0" fontId="16" fillId="26" borderId="22" xfId="0" applyFont="1" applyFill="1" applyBorder="1" applyAlignment="1">
      <alignment horizontal="left"/>
    </xf>
    <xf numFmtId="0" fontId="16" fillId="38" borderId="22" xfId="0" applyFont="1" applyFill="1" applyBorder="1" applyAlignment="1">
      <alignment horizontal="center" vertical="center"/>
    </xf>
    <xf numFmtId="168" fontId="16" fillId="26" borderId="22" xfId="4" applyNumberFormat="1" applyFont="1" applyFill="1" applyBorder="1" applyAlignment="1">
      <alignment horizontal="right"/>
    </xf>
    <xf numFmtId="0" fontId="16" fillId="26" borderId="23" xfId="0" applyFont="1" applyFill="1" applyBorder="1" applyAlignment="1">
      <alignment horizontal="left"/>
    </xf>
    <xf numFmtId="0" fontId="16" fillId="38" borderId="23" xfId="0" applyFont="1" applyFill="1" applyBorder="1" applyAlignment="1">
      <alignment horizontal="center" vertical="center"/>
    </xf>
    <xf numFmtId="0" fontId="16" fillId="38" borderId="11" xfId="0" applyFont="1" applyFill="1" applyBorder="1" applyAlignment="1">
      <alignment horizontal="right" indent="1"/>
    </xf>
    <xf numFmtId="0" fontId="14" fillId="26" borderId="10" xfId="0" applyFont="1" applyFill="1" applyBorder="1" applyAlignment="1">
      <alignment horizontal="left"/>
    </xf>
    <xf numFmtId="0" fontId="16" fillId="38" borderId="10" xfId="0" applyFont="1" applyFill="1" applyBorder="1" applyAlignment="1">
      <alignment horizontal="center" vertical="center"/>
    </xf>
    <xf numFmtId="0" fontId="16" fillId="26" borderId="29" xfId="7" applyFont="1" applyFill="1" applyBorder="1"/>
    <xf numFmtId="0" fontId="16" fillId="26" borderId="25" xfId="7" applyFont="1" applyFill="1" applyBorder="1" applyAlignment="1">
      <alignment horizontal="left" wrapText="1" indent="1"/>
    </xf>
    <xf numFmtId="0" fontId="16" fillId="37" borderId="25" xfId="7" applyFont="1" applyFill="1" applyBorder="1" applyAlignment="1">
      <alignment horizontal="center"/>
    </xf>
    <xf numFmtId="0" fontId="16" fillId="26" borderId="22" xfId="7" applyFont="1" applyFill="1" applyBorder="1" applyAlignment="1">
      <alignment horizontal="left" wrapText="1" indent="1"/>
    </xf>
    <xf numFmtId="0" fontId="16" fillId="37" borderId="22" xfId="7" applyFont="1" applyFill="1" applyBorder="1" applyAlignment="1">
      <alignment horizontal="center"/>
    </xf>
    <xf numFmtId="168" fontId="14" fillId="29" borderId="22" xfId="4" applyNumberFormat="1" applyFont="1" applyFill="1" applyBorder="1" applyAlignment="1">
      <alignment horizontal="right"/>
    </xf>
    <xf numFmtId="0" fontId="16" fillId="37" borderId="31" xfId="7" applyFont="1" applyFill="1" applyBorder="1" applyAlignment="1">
      <alignment horizontal="center"/>
    </xf>
    <xf numFmtId="168" fontId="14" fillId="29" borderId="31" xfId="4" applyNumberFormat="1" applyFont="1" applyFill="1" applyBorder="1" applyAlignment="1">
      <alignment horizontal="right"/>
    </xf>
    <xf numFmtId="168" fontId="16" fillId="26" borderId="31" xfId="4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 wrapText="1" indent="1"/>
    </xf>
    <xf numFmtId="0" fontId="40" fillId="0" borderId="19" xfId="7" applyFont="1" applyFill="1" applyBorder="1" applyAlignment="1">
      <alignment horizontal="right" wrapText="1"/>
    </xf>
    <xf numFmtId="0" fontId="40" fillId="0" borderId="28" xfId="7" applyFont="1" applyFill="1" applyBorder="1" applyAlignment="1">
      <alignment horizontal="right" wrapText="1"/>
    </xf>
    <xf numFmtId="0" fontId="16" fillId="26" borderId="19" xfId="7" applyFont="1" applyFill="1" applyBorder="1" applyAlignment="1">
      <alignment horizontal="right" wrapText="1" indent="1"/>
    </xf>
    <xf numFmtId="0" fontId="15" fillId="31" borderId="19" xfId="7" applyFont="1" applyFill="1" applyBorder="1" applyAlignment="1">
      <alignment horizontal="right" vertical="center" wrapText="1"/>
    </xf>
    <xf numFmtId="0" fontId="16" fillId="26" borderId="0" xfId="7" applyFont="1" applyFill="1" applyBorder="1" applyAlignment="1">
      <alignment horizontal="right" vertical="center" indent="1"/>
    </xf>
    <xf numFmtId="0" fontId="16" fillId="26" borderId="23" xfId="7" applyFont="1" applyFill="1" applyBorder="1"/>
    <xf numFmtId="0" fontId="16" fillId="38" borderId="23" xfId="7" applyFont="1" applyFill="1" applyBorder="1" applyAlignment="1">
      <alignment horizontal="center" vertical="center"/>
    </xf>
    <xf numFmtId="168" fontId="16" fillId="26" borderId="32" xfId="7" applyNumberFormat="1" applyFont="1" applyFill="1" applyBorder="1" applyAlignment="1">
      <alignment horizontal="right"/>
    </xf>
    <xf numFmtId="168" fontId="16" fillId="26" borderId="33" xfId="7" applyNumberFormat="1" applyFont="1" applyFill="1" applyBorder="1" applyAlignment="1">
      <alignment horizontal="right"/>
    </xf>
    <xf numFmtId="168" fontId="16" fillId="26" borderId="32" xfId="4" applyNumberFormat="1" applyFont="1" applyFill="1" applyBorder="1" applyAlignment="1">
      <alignment horizontal="right"/>
    </xf>
    <xf numFmtId="168" fontId="16" fillId="26" borderId="34" xfId="7" applyNumberFormat="1" applyFont="1" applyFill="1" applyBorder="1" applyAlignment="1">
      <alignment horizontal="right"/>
    </xf>
    <xf numFmtId="168" fontId="16" fillId="26" borderId="35" xfId="4" applyNumberFormat="1" applyFont="1" applyFill="1" applyBorder="1" applyAlignment="1">
      <alignment horizontal="right"/>
    </xf>
    <xf numFmtId="168" fontId="16" fillId="26" borderId="36" xfId="4" applyNumberFormat="1" applyFont="1" applyFill="1" applyBorder="1" applyAlignment="1">
      <alignment horizontal="right"/>
    </xf>
    <xf numFmtId="168" fontId="16" fillId="26" borderId="37" xfId="4" applyNumberFormat="1" applyFont="1" applyFill="1" applyBorder="1" applyAlignment="1">
      <alignment horizontal="right"/>
    </xf>
    <xf numFmtId="168" fontId="16" fillId="26" borderId="34" xfId="4" applyNumberFormat="1" applyFont="1" applyFill="1" applyBorder="1" applyAlignment="1">
      <alignment horizontal="right"/>
    </xf>
    <xf numFmtId="168" fontId="16" fillId="26" borderId="38" xfId="4" applyNumberFormat="1" applyFont="1" applyFill="1" applyBorder="1" applyAlignment="1">
      <alignment horizontal="right"/>
    </xf>
    <xf numFmtId="168" fontId="14" fillId="26" borderId="32" xfId="4" applyNumberFormat="1" applyFont="1" applyFill="1" applyBorder="1" applyAlignment="1">
      <alignment horizontal="right"/>
    </xf>
    <xf numFmtId="168" fontId="14" fillId="26" borderId="39" xfId="4" applyNumberFormat="1" applyFont="1" applyFill="1" applyBorder="1" applyAlignment="1">
      <alignment horizontal="right"/>
    </xf>
    <xf numFmtId="168" fontId="16" fillId="26" borderId="40" xfId="4" applyNumberFormat="1" applyFont="1" applyFill="1" applyBorder="1" applyAlignment="1">
      <alignment horizontal="right"/>
    </xf>
    <xf numFmtId="168" fontId="16" fillId="26" borderId="34" xfId="4" applyNumberFormat="1" applyFont="1" applyFill="1" applyBorder="1" applyAlignment="1">
      <alignment horizontal="right"/>
    </xf>
    <xf numFmtId="168" fontId="16" fillId="26" borderId="38" xfId="4" applyNumberFormat="1" applyFont="1" applyFill="1" applyBorder="1" applyAlignment="1">
      <alignment horizontal="right"/>
    </xf>
    <xf numFmtId="0" fontId="16" fillId="26" borderId="8" xfId="13" applyFont="1" applyFill="1" applyBorder="1"/>
    <xf numFmtId="0" fontId="16" fillId="36" borderId="8" xfId="0" applyFont="1" applyFill="1" applyBorder="1" applyAlignment="1">
      <alignment horizontal="center" vertical="center"/>
    </xf>
    <xf numFmtId="168" fontId="16" fillId="26" borderId="8" xfId="12" applyNumberFormat="1" applyFont="1" applyFill="1" applyBorder="1" applyAlignment="1">
      <alignment horizontal="right"/>
    </xf>
    <xf numFmtId="0" fontId="16" fillId="38" borderId="9" xfId="7" applyFont="1" applyFill="1" applyBorder="1" applyAlignment="1">
      <alignment horizontal="center" vertical="center"/>
    </xf>
    <xf numFmtId="0" fontId="14" fillId="26" borderId="11" xfId="7" applyFont="1" applyFill="1" applyBorder="1"/>
    <xf numFmtId="168" fontId="16" fillId="26" borderId="8" xfId="7" applyNumberFormat="1" applyFont="1" applyFill="1" applyBorder="1" applyAlignment="1">
      <alignment horizontal="right"/>
    </xf>
    <xf numFmtId="0" fontId="16" fillId="26" borderId="24" xfId="7" applyFont="1" applyFill="1" applyBorder="1"/>
    <xf numFmtId="0" fontId="16" fillId="38" borderId="24" xfId="7" applyFont="1" applyFill="1" applyBorder="1" applyAlignment="1">
      <alignment horizontal="center" vertical="center"/>
    </xf>
    <xf numFmtId="168" fontId="16" fillId="26" borderId="24" xfId="4" applyNumberFormat="1" applyFont="1" applyFill="1" applyBorder="1" applyAlignment="1">
      <alignment horizontal="right"/>
    </xf>
    <xf numFmtId="0" fontId="16" fillId="26" borderId="41" xfId="7" applyFont="1" applyFill="1" applyBorder="1"/>
    <xf numFmtId="0" fontId="16" fillId="38" borderId="41" xfId="7" applyFont="1" applyFill="1" applyBorder="1" applyAlignment="1">
      <alignment horizontal="center" vertical="center"/>
    </xf>
    <xf numFmtId="0" fontId="16" fillId="38" borderId="42" xfId="7" applyFont="1" applyFill="1" applyBorder="1" applyAlignment="1">
      <alignment horizontal="center" vertical="center"/>
    </xf>
    <xf numFmtId="0" fontId="16" fillId="26" borderId="19" xfId="7" applyFont="1" applyFill="1" applyBorder="1" applyAlignment="1">
      <alignment horizontal="right" wrapText="1"/>
    </xf>
    <xf numFmtId="0" fontId="16" fillId="38" borderId="9" xfId="7" applyFont="1" applyFill="1" applyBorder="1" applyAlignment="1">
      <alignment horizontal="center" wrapText="1"/>
    </xf>
    <xf numFmtId="0" fontId="14" fillId="38" borderId="9" xfId="7" applyFont="1" applyFill="1" applyBorder="1" applyAlignment="1">
      <alignment horizontal="center" wrapText="1"/>
    </xf>
    <xf numFmtId="0" fontId="16" fillId="26" borderId="8" xfId="7" applyFont="1" applyFill="1" applyBorder="1" applyAlignment="1">
      <alignment horizontal="center" wrapText="1"/>
    </xf>
    <xf numFmtId="0" fontId="14" fillId="26" borderId="8" xfId="7" applyFont="1" applyFill="1" applyBorder="1" applyAlignment="1">
      <alignment horizontal="center" wrapText="1"/>
    </xf>
    <xf numFmtId="0" fontId="14" fillId="38" borderId="9" xfId="7" applyFont="1" applyFill="1" applyBorder="1" applyAlignment="1">
      <alignment horizontal="center" vertical="center"/>
    </xf>
    <xf numFmtId="0" fontId="14" fillId="26" borderId="8" xfId="7" applyFont="1" applyFill="1" applyBorder="1" applyAlignment="1">
      <alignment horizontal="center" vertical="center"/>
    </xf>
    <xf numFmtId="0" fontId="16" fillId="26" borderId="0" xfId="7" applyFont="1" applyFill="1" applyBorder="1"/>
    <xf numFmtId="168" fontId="16" fillId="26" borderId="0" xfId="4" applyNumberFormat="1" applyFont="1" applyFill="1" applyBorder="1" applyAlignment="1">
      <alignment horizontal="right"/>
    </xf>
    <xf numFmtId="0" fontId="16" fillId="26" borderId="22" xfId="7" applyFont="1" applyFill="1" applyBorder="1"/>
    <xf numFmtId="0" fontId="16" fillId="38" borderId="22" xfId="7" applyFont="1" applyFill="1" applyBorder="1" applyAlignment="1">
      <alignment horizontal="center" vertical="center"/>
    </xf>
    <xf numFmtId="0" fontId="16" fillId="26" borderId="11" xfId="7" applyFont="1" applyFill="1" applyBorder="1"/>
    <xf numFmtId="0" fontId="16" fillId="38" borderId="11" xfId="7" applyFont="1" applyFill="1" applyBorder="1" applyAlignment="1">
      <alignment horizontal="center" vertical="center"/>
    </xf>
    <xf numFmtId="168" fontId="14" fillId="29" borderId="0" xfId="4" applyNumberFormat="1" applyFont="1" applyFill="1" applyBorder="1" applyAlignment="1">
      <alignment horizontal="right"/>
    </xf>
    <xf numFmtId="0" fontId="15" fillId="31" borderId="19" xfId="7" applyFont="1" applyFill="1" applyBorder="1" applyAlignment="1">
      <alignment horizontal="right" wrapText="1"/>
    </xf>
    <xf numFmtId="168" fontId="14" fillId="29" borderId="11" xfId="4" applyNumberFormat="1" applyFont="1" applyFill="1" applyBorder="1" applyAlignment="1">
      <alignment horizontal="right"/>
    </xf>
    <xf numFmtId="0" fontId="14" fillId="26" borderId="10" xfId="7" applyFont="1" applyFill="1" applyBorder="1" applyAlignment="1">
      <alignment horizontal="right" wrapText="1"/>
    </xf>
    <xf numFmtId="168" fontId="16" fillId="26" borderId="44" xfId="7" applyNumberFormat="1" applyFont="1" applyFill="1" applyBorder="1" applyAlignment="1">
      <alignment horizontal="right"/>
    </xf>
    <xf numFmtId="0" fontId="16" fillId="26" borderId="0" xfId="7" applyFont="1" applyFill="1" applyBorder="1" applyAlignment="1">
      <alignment wrapText="1"/>
    </xf>
    <xf numFmtId="0" fontId="16" fillId="26" borderId="25" xfId="7" applyFont="1" applyFill="1" applyBorder="1" applyAlignment="1">
      <alignment wrapText="1"/>
    </xf>
    <xf numFmtId="0" fontId="16" fillId="26" borderId="22" xfId="7" applyFont="1" applyFill="1" applyBorder="1" applyAlignment="1">
      <alignment wrapText="1"/>
    </xf>
    <xf numFmtId="168" fontId="16" fillId="26" borderId="19" xfId="4" applyNumberFormat="1" applyFont="1" applyFill="1" applyBorder="1" applyAlignment="1">
      <alignment horizontal="right"/>
    </xf>
    <xf numFmtId="0" fontId="16" fillId="26" borderId="10" xfId="7" applyFont="1" applyFill="1" applyBorder="1" applyAlignment="1">
      <alignment horizontal="right" wrapText="1"/>
    </xf>
    <xf numFmtId="0" fontId="16" fillId="26" borderId="19" xfId="7" applyFont="1" applyFill="1" applyBorder="1" applyAlignment="1">
      <alignment wrapText="1"/>
    </xf>
    <xf numFmtId="0" fontId="16" fillId="38" borderId="31" xfId="7" applyFont="1" applyFill="1" applyBorder="1" applyAlignment="1">
      <alignment horizontal="center" vertical="center"/>
    </xf>
    <xf numFmtId="168" fontId="16" fillId="29" borderId="31" xfId="4" applyNumberFormat="1" applyFont="1" applyFill="1" applyBorder="1" applyAlignment="1">
      <alignment horizontal="right"/>
    </xf>
    <xf numFmtId="0" fontId="16" fillId="26" borderId="8" xfId="7" applyFont="1" applyFill="1" applyBorder="1" applyAlignment="1">
      <alignment wrapText="1"/>
    </xf>
    <xf numFmtId="168" fontId="16" fillId="29" borderId="8" xfId="4" applyNumberFormat="1" applyFont="1" applyFill="1" applyBorder="1" applyAlignment="1">
      <alignment horizontal="right"/>
    </xf>
    <xf numFmtId="168" fontId="16" fillId="29" borderId="0" xfId="4" applyNumberFormat="1" applyFont="1" applyFill="1" applyBorder="1" applyAlignment="1">
      <alignment horizontal="right"/>
    </xf>
    <xf numFmtId="168" fontId="16" fillId="29" borderId="19" xfId="4" applyNumberFormat="1" applyFont="1" applyFill="1" applyBorder="1" applyAlignment="1">
      <alignment horizontal="right"/>
    </xf>
    <xf numFmtId="0" fontId="16" fillId="26" borderId="9" xfId="7" applyFont="1" applyFill="1" applyBorder="1" applyAlignment="1">
      <alignment wrapText="1"/>
    </xf>
    <xf numFmtId="0" fontId="16" fillId="26" borderId="23" xfId="7" applyFont="1" applyFill="1" applyBorder="1" applyAlignment="1">
      <alignment wrapText="1"/>
    </xf>
    <xf numFmtId="0" fontId="43" fillId="33" borderId="16" xfId="8" applyFont="1" applyFill="1" applyBorder="1" applyAlignment="1">
      <alignment horizontal="center" vertical="center"/>
    </xf>
    <xf numFmtId="0" fontId="16" fillId="26" borderId="9" xfId="7" applyFont="1" applyFill="1" applyBorder="1" applyAlignment="1">
      <alignment horizontal="center" vertical="center"/>
    </xf>
    <xf numFmtId="0" fontId="16" fillId="39" borderId="23" xfId="7" applyFont="1" applyFill="1" applyBorder="1" applyAlignment="1">
      <alignment horizontal="center"/>
    </xf>
    <xf numFmtId="168" fontId="38" fillId="39" borderId="8" xfId="7" applyNumberFormat="1" applyFont="1" applyFill="1" applyBorder="1"/>
    <xf numFmtId="0" fontId="40" fillId="26" borderId="0" xfId="7" applyFont="1" applyFill="1"/>
    <xf numFmtId="0" fontId="40" fillId="26" borderId="19" xfId="7" applyFont="1" applyFill="1" applyBorder="1" applyAlignment="1">
      <alignment wrapText="1"/>
    </xf>
    <xf numFmtId="0" fontId="59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6" fillId="26" borderId="21" xfId="52" applyNumberFormat="1" applyFont="1" applyFill="1" applyBorder="1" applyAlignment="1">
      <alignment horizontal="right"/>
    </xf>
    <xf numFmtId="168" fontId="14" fillId="26" borderId="45" xfId="52" applyNumberFormat="1" applyFont="1" applyFill="1" applyBorder="1" applyAlignment="1">
      <alignment horizontal="right"/>
    </xf>
    <xf numFmtId="168" fontId="16" fillId="26" borderId="34" xfId="52" applyNumberFormat="1" applyFont="1" applyFill="1" applyBorder="1" applyAlignment="1">
      <alignment horizontal="right"/>
    </xf>
    <xf numFmtId="168" fontId="16" fillId="26" borderId="25" xfId="52" applyNumberFormat="1" applyFont="1" applyFill="1" applyBorder="1" applyAlignment="1">
      <alignment horizontal="right"/>
    </xf>
    <xf numFmtId="168" fontId="14" fillId="26" borderId="19" xfId="52" applyNumberFormat="1" applyFont="1" applyFill="1" applyBorder="1" applyAlignment="1">
      <alignment horizontal="right"/>
    </xf>
    <xf numFmtId="168" fontId="38" fillId="26" borderId="21" xfId="7" applyNumberFormat="1" applyFont="1" applyFill="1" applyBorder="1" applyAlignment="1">
      <alignment horizontal="right"/>
    </xf>
    <xf numFmtId="0" fontId="14" fillId="26" borderId="45" xfId="7" applyFont="1" applyFill="1" applyBorder="1" applyAlignment="1">
      <alignment horizontal="left" wrapText="1"/>
    </xf>
    <xf numFmtId="0" fontId="38" fillId="26" borderId="0" xfId="7" applyFont="1" applyFill="1" applyAlignment="1">
      <alignment horizontal="right"/>
    </xf>
    <xf numFmtId="168" fontId="38" fillId="39" borderId="8" xfId="7" applyNumberFormat="1" applyFont="1" applyFill="1" applyBorder="1" applyAlignment="1">
      <alignment horizontal="right"/>
    </xf>
    <xf numFmtId="0" fontId="13" fillId="26" borderId="0" xfId="7" applyFont="1" applyFill="1" applyAlignment="1">
      <alignment horizontal="left" vertical="top" wrapText="1"/>
    </xf>
    <xf numFmtId="0" fontId="16" fillId="26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/>
    </xf>
    <xf numFmtId="0" fontId="38" fillId="26" borderId="31" xfId="7" applyFont="1" applyFill="1" applyBorder="1"/>
    <xf numFmtId="0" fontId="16" fillId="37" borderId="0" xfId="7" applyFont="1" applyFill="1" applyBorder="1" applyAlignment="1">
      <alignment horizontal="center" vertical="center"/>
    </xf>
    <xf numFmtId="0" fontId="14" fillId="26" borderId="29" xfId="7" applyFont="1" applyFill="1" applyBorder="1" applyAlignment="1">
      <alignment horizontal="center" wrapText="1"/>
    </xf>
    <xf numFmtId="0" fontId="40" fillId="26" borderId="0" xfId="7" applyFont="1" applyFill="1" applyAlignment="1">
      <alignment horizontal="left" vertical="top" wrapText="1"/>
    </xf>
    <xf numFmtId="168" fontId="16" fillId="26" borderId="43" xfId="7" applyNumberFormat="1" applyFont="1" applyFill="1" applyBorder="1" applyAlignment="1">
      <alignment horizontal="right"/>
    </xf>
    <xf numFmtId="0" fontId="16" fillId="26" borderId="29" xfId="7" applyFont="1" applyFill="1" applyBorder="1" applyAlignment="1">
      <alignment horizontal="center" vertical="center"/>
    </xf>
    <xf numFmtId="0" fontId="38" fillId="26" borderId="0" xfId="0" applyFont="1" applyFill="1" applyAlignment="1">
      <alignment wrapText="1"/>
    </xf>
    <xf numFmtId="168" fontId="14" fillId="29" borderId="46" xfId="7" applyNumberFormat="1" applyFont="1" applyFill="1" applyBorder="1" applyAlignment="1">
      <alignment horizontal="right"/>
    </xf>
    <xf numFmtId="168" fontId="16" fillId="29" borderId="46" xfId="4" applyNumberFormat="1" applyFont="1" applyFill="1" applyBorder="1" applyAlignment="1">
      <alignment horizontal="right"/>
    </xf>
    <xf numFmtId="168" fontId="16" fillId="29" borderId="47" xfId="4" applyNumberFormat="1" applyFont="1" applyFill="1" applyBorder="1" applyAlignment="1">
      <alignment horizontal="right"/>
    </xf>
    <xf numFmtId="168" fontId="14" fillId="29" borderId="48" xfId="4" applyNumberFormat="1" applyFont="1" applyFill="1" applyBorder="1" applyAlignment="1">
      <alignment horizontal="right"/>
    </xf>
    <xf numFmtId="0" fontId="14" fillId="0" borderId="0" xfId="38" applyFont="1" applyFill="1" applyBorder="1" applyAlignment="1">
      <alignment vertical="center" wrapText="1"/>
    </xf>
    <xf numFmtId="0" fontId="16" fillId="26" borderId="21" xfId="7" applyFont="1" applyFill="1" applyBorder="1" applyAlignment="1">
      <alignment horizontal="left" wrapText="1" indent="1"/>
    </xf>
    <xf numFmtId="0" fontId="13" fillId="26" borderId="0" xfId="7" applyFont="1" applyFill="1" applyAlignment="1">
      <alignment horizontal="left" vertical="top" wrapText="1"/>
    </xf>
    <xf numFmtId="168" fontId="14" fillId="26" borderId="45" xfId="52" applyNumberFormat="1" applyFont="1" applyFill="1" applyBorder="1" applyAlignment="1">
      <alignment horizontal="left"/>
    </xf>
    <xf numFmtId="0" fontId="14" fillId="26" borderId="29" xfId="7" applyFont="1" applyFill="1" applyBorder="1" applyAlignment="1">
      <alignment horizontal="center" wrapText="1"/>
    </xf>
    <xf numFmtId="0" fontId="16" fillId="32" borderId="29" xfId="7" applyFont="1" applyFill="1" applyBorder="1" applyAlignment="1">
      <alignment horizontal="center" vertical="center"/>
    </xf>
    <xf numFmtId="0" fontId="16" fillId="32" borderId="29" xfId="7" applyFont="1" applyFill="1" applyBorder="1" applyAlignment="1">
      <alignment horizontal="right" vertical="center" indent="1"/>
    </xf>
    <xf numFmtId="0" fontId="16" fillId="32" borderId="8" xfId="7" applyFont="1" applyFill="1" applyBorder="1" applyAlignment="1">
      <alignment horizontal="center" vertical="center"/>
    </xf>
    <xf numFmtId="0" fontId="16" fillId="32" borderId="0" xfId="7" applyFont="1" applyFill="1" applyBorder="1" applyAlignment="1">
      <alignment horizontal="center" vertical="center"/>
    </xf>
    <xf numFmtId="0" fontId="16" fillId="32" borderId="21" xfId="7" applyFont="1" applyFill="1" applyBorder="1" applyAlignment="1">
      <alignment horizontal="center" vertical="center"/>
    </xf>
    <xf numFmtId="0" fontId="16" fillId="32" borderId="19" xfId="7" applyFont="1" applyFill="1" applyBorder="1" applyAlignment="1">
      <alignment horizontal="center" vertical="center"/>
    </xf>
    <xf numFmtId="0" fontId="16" fillId="26" borderId="21" xfId="7" applyFont="1" applyFill="1" applyBorder="1" applyAlignment="1">
      <alignment horizontal="left" wrapText="1" indent="1"/>
    </xf>
    <xf numFmtId="49" fontId="16" fillId="26" borderId="31" xfId="7" applyNumberFormat="1" applyFont="1" applyFill="1" applyBorder="1" applyAlignment="1">
      <alignment horizontal="left" wrapText="1" indent="1"/>
    </xf>
    <xf numFmtId="49" fontId="16" fillId="26" borderId="21" xfId="7" applyNumberFormat="1" applyFont="1" applyFill="1" applyBorder="1" applyAlignment="1">
      <alignment horizontal="left" wrapText="1" indent="1"/>
    </xf>
    <xf numFmtId="49" fontId="16" fillId="26" borderId="21" xfId="52" applyNumberFormat="1" applyFont="1" applyFill="1" applyBorder="1" applyAlignment="1">
      <alignment horizontal="left"/>
    </xf>
    <xf numFmtId="0" fontId="48" fillId="26" borderId="19" xfId="7" applyFont="1" applyFill="1" applyBorder="1" applyAlignment="1">
      <alignment horizontal="left" wrapText="1"/>
    </xf>
    <xf numFmtId="0" fontId="50" fillId="26" borderId="0" xfId="7" applyFont="1" applyFill="1" applyAlignment="1"/>
    <xf numFmtId="168" fontId="51" fillId="26" borderId="19" xfId="7" applyNumberFormat="1" applyFont="1" applyFill="1" applyBorder="1" applyAlignment="1">
      <alignment horizontal="right"/>
    </xf>
    <xf numFmtId="0" fontId="59" fillId="26" borderId="0" xfId="7" applyFill="1" applyBorder="1"/>
    <xf numFmtId="0" fontId="16" fillId="26" borderId="25" xfId="7" applyFont="1" applyFill="1" applyBorder="1" applyAlignment="1">
      <alignment horizontal="left" indent="1"/>
    </xf>
    <xf numFmtId="0" fontId="16" fillId="26" borderId="0" xfId="7" applyFont="1" applyFill="1" applyBorder="1" applyAlignment="1">
      <alignment horizontal="left" indent="1"/>
    </xf>
    <xf numFmtId="0" fontId="16" fillId="26" borderId="21" xfId="7" applyFont="1" applyFill="1" applyBorder="1" applyAlignment="1">
      <alignment horizontal="left" indent="1"/>
    </xf>
    <xf numFmtId="49" fontId="16" fillId="26" borderId="31" xfId="7" applyNumberFormat="1" applyFont="1" applyFill="1" applyBorder="1" applyAlignment="1">
      <alignment horizontal="left"/>
    </xf>
    <xf numFmtId="168" fontId="16" fillId="26" borderId="31" xfId="7" applyNumberFormat="1" applyFont="1" applyFill="1" applyBorder="1" applyAlignment="1">
      <alignment horizontal="right"/>
    </xf>
    <xf numFmtId="0" fontId="53" fillId="26" borderId="0" xfId="7" applyFont="1" applyFill="1" applyAlignment="1">
      <alignment horizontal="left" indent="1"/>
    </xf>
    <xf numFmtId="168" fontId="16" fillId="41" borderId="21" xfId="52" applyNumberFormat="1" applyFont="1" applyFill="1" applyBorder="1" applyAlignment="1" applyProtection="1">
      <alignment horizontal="right"/>
      <protection locked="0"/>
    </xf>
    <xf numFmtId="168" fontId="14" fillId="41" borderId="45" xfId="52" applyNumberFormat="1" applyFont="1" applyFill="1" applyBorder="1" applyAlignment="1" applyProtection="1">
      <alignment horizontal="right"/>
      <protection locked="0"/>
    </xf>
    <xf numFmtId="168" fontId="16" fillId="41" borderId="60" xfId="52" applyNumberFormat="1" applyFont="1" applyFill="1" applyBorder="1" applyAlignment="1" applyProtection="1">
      <alignment horizontal="right"/>
      <protection locked="0"/>
    </xf>
    <xf numFmtId="168" fontId="16" fillId="41" borderId="23" xfId="52" applyNumberFormat="1" applyFont="1" applyFill="1" applyBorder="1" applyAlignment="1" applyProtection="1">
      <alignment horizontal="right"/>
      <protection locked="0"/>
    </xf>
    <xf numFmtId="0" fontId="38" fillId="26" borderId="0" xfId="7" applyFont="1" applyFill="1" applyProtection="1"/>
    <xf numFmtId="0" fontId="38" fillId="0" borderId="50" xfId="7" applyFont="1" applyBorder="1" applyProtection="1"/>
    <xf numFmtId="0" fontId="0" fillId="26" borderId="52" xfId="7" applyFont="1" applyFill="1" applyBorder="1" applyProtection="1"/>
    <xf numFmtId="0" fontId="45" fillId="26" borderId="53" xfId="0" applyFont="1" applyFill="1" applyBorder="1" applyAlignment="1" applyProtection="1">
      <alignment horizontal="center"/>
    </xf>
    <xf numFmtId="0" fontId="38" fillId="26" borderId="0" xfId="7" applyFont="1" applyFill="1" applyBorder="1" applyProtection="1"/>
    <xf numFmtId="0" fontId="0" fillId="26" borderId="0" xfId="7" applyFont="1" applyFill="1" applyBorder="1" applyProtection="1"/>
    <xf numFmtId="0" fontId="0" fillId="26" borderId="0" xfId="7" applyNumberFormat="1" applyFont="1" applyFill="1" applyBorder="1" applyAlignment="1" applyProtection="1">
      <alignment horizontal="center" vertical="center"/>
    </xf>
    <xf numFmtId="0" fontId="0" fillId="26" borderId="0" xfId="12" applyNumberFormat="1" applyFont="1" applyFill="1" applyBorder="1" applyAlignment="1" applyProtection="1">
      <alignment horizontal="right" indent="1"/>
    </xf>
    <xf numFmtId="0" fontId="0" fillId="26" borderId="54" xfId="7" applyFont="1" applyFill="1" applyBorder="1" applyProtection="1"/>
    <xf numFmtId="0" fontId="46" fillId="26" borderId="53" xfId="0" applyFont="1" applyFill="1" applyBorder="1" applyAlignment="1" applyProtection="1">
      <alignment horizontal="center"/>
    </xf>
    <xf numFmtId="0" fontId="47" fillId="26" borderId="53" xfId="0" applyFont="1" applyFill="1" applyBorder="1" applyAlignment="1" applyProtection="1">
      <alignment horizontal="center"/>
    </xf>
    <xf numFmtId="0" fontId="54" fillId="40" borderId="0" xfId="7" applyFont="1" applyFill="1" applyBorder="1" applyAlignment="1" applyProtection="1">
      <alignment vertical="center" wrapText="1"/>
    </xf>
    <xf numFmtId="0" fontId="38" fillId="26" borderId="53" xfId="7" applyFont="1" applyFill="1" applyBorder="1" applyProtection="1"/>
    <xf numFmtId="0" fontId="38" fillId="42" borderId="0" xfId="0" applyFont="1" applyFill="1" applyBorder="1" applyAlignment="1" applyProtection="1">
      <alignment horizontal="center" wrapText="1"/>
    </xf>
    <xf numFmtId="0" fontId="38" fillId="26" borderId="54" xfId="7" applyFont="1" applyFill="1" applyBorder="1" applyProtection="1"/>
    <xf numFmtId="168" fontId="16" fillId="41" borderId="31" xfId="7" applyNumberFormat="1" applyFont="1" applyFill="1" applyBorder="1" applyAlignment="1" applyProtection="1">
      <alignment horizontal="right"/>
    </xf>
    <xf numFmtId="0" fontId="38" fillId="26" borderId="55" xfId="7" applyFont="1" applyFill="1" applyBorder="1" applyProtection="1"/>
    <xf numFmtId="0" fontId="59" fillId="26" borderId="55" xfId="7" applyFill="1" applyBorder="1" applyAlignment="1" applyProtection="1">
      <alignment horizontal="center" vertical="center"/>
    </xf>
    <xf numFmtId="170" fontId="38" fillId="26" borderId="59" xfId="7" applyNumberFormat="1" applyFont="1" applyFill="1" applyBorder="1" applyAlignment="1" applyProtection="1">
      <alignment horizontal="right"/>
    </xf>
    <xf numFmtId="0" fontId="38" fillId="26" borderId="56" xfId="7" applyFont="1" applyFill="1" applyBorder="1" applyProtection="1"/>
    <xf numFmtId="0" fontId="38" fillId="26" borderId="57" xfId="7" applyFont="1" applyFill="1" applyBorder="1" applyProtection="1"/>
    <xf numFmtId="0" fontId="38" fillId="26" borderId="58" xfId="7" applyFont="1" applyFill="1" applyBorder="1" applyProtection="1"/>
    <xf numFmtId="0" fontId="38" fillId="0" borderId="0" xfId="7" applyFont="1" applyFill="1" applyBorder="1" applyProtection="1"/>
    <xf numFmtId="0" fontId="59" fillId="0" borderId="0" xfId="7" applyProtection="1"/>
    <xf numFmtId="0" fontId="59" fillId="0" borderId="0" xfId="7" applyFill="1" applyBorder="1" applyProtection="1"/>
    <xf numFmtId="169" fontId="4" fillId="26" borderId="0" xfId="4" applyNumberFormat="1" applyFont="1" applyFill="1"/>
    <xf numFmtId="0" fontId="4" fillId="0" borderId="0" xfId="0" applyFont="1"/>
    <xf numFmtId="0" fontId="4" fillId="43" borderId="0" xfId="0" applyFont="1" applyFill="1"/>
    <xf numFmtId="0" fontId="4" fillId="43" borderId="0" xfId="0" applyFont="1" applyFill="1" applyAlignment="1">
      <alignment horizontal="center" vertical="center" wrapText="1"/>
    </xf>
    <xf numFmtId="0" fontId="4" fillId="26" borderId="0" xfId="0" applyFont="1" applyFill="1"/>
    <xf numFmtId="0" fontId="57" fillId="43" borderId="0" xfId="0" applyFont="1" applyFill="1"/>
    <xf numFmtId="0" fontId="57" fillId="43" borderId="0" xfId="0" applyFont="1" applyFill="1" applyAlignment="1">
      <alignment horizontal="center"/>
    </xf>
    <xf numFmtId="0" fontId="55" fillId="26" borderId="0" xfId="7" applyFont="1" applyFill="1" applyAlignment="1">
      <alignment horizontal="center" vertical="center"/>
    </xf>
    <xf numFmtId="0" fontId="56" fillId="26" borderId="12" xfId="7" applyFont="1" applyFill="1" applyBorder="1" applyAlignment="1">
      <alignment horizontal="center"/>
    </xf>
    <xf numFmtId="0" fontId="10" fillId="26" borderId="13" xfId="9" applyFont="1" applyFill="1" applyBorder="1" applyAlignment="1">
      <alignment horizontal="center"/>
    </xf>
    <xf numFmtId="0" fontId="55" fillId="26" borderId="15" xfId="7" applyFont="1" applyFill="1" applyBorder="1" applyAlignment="1">
      <alignment horizontal="center" vertical="center"/>
    </xf>
    <xf numFmtId="0" fontId="55" fillId="0" borderId="0" xfId="7" applyFont="1" applyAlignment="1">
      <alignment horizontal="center" vertical="center"/>
    </xf>
    <xf numFmtId="0" fontId="16" fillId="26" borderId="0" xfId="0" applyFont="1" applyFill="1"/>
    <xf numFmtId="0" fontId="52" fillId="26" borderId="0" xfId="7" applyFont="1" applyFill="1" applyAlignment="1">
      <alignment horizontal="left" vertical="top"/>
    </xf>
    <xf numFmtId="0" fontId="16" fillId="0" borderId="0" xfId="0" applyFont="1"/>
    <xf numFmtId="168" fontId="38" fillId="26" borderId="0" xfId="0" applyNumberFormat="1" applyFont="1" applyFill="1"/>
    <xf numFmtId="168" fontId="14" fillId="29" borderId="11" xfId="7" applyNumberFormat="1" applyFont="1" applyFill="1" applyBorder="1" applyAlignment="1">
      <alignment horizontal="right"/>
    </xf>
    <xf numFmtId="0" fontId="16" fillId="26" borderId="9" xfId="7" applyFont="1" applyFill="1" applyBorder="1" applyAlignment="1">
      <alignment horizontal="right" vertical="center"/>
    </xf>
    <xf numFmtId="168" fontId="16" fillId="26" borderId="49" xfId="7" applyNumberFormat="1" applyFont="1" applyFill="1" applyBorder="1" applyAlignment="1">
      <alignment horizontal="right"/>
    </xf>
    <xf numFmtId="0" fontId="16" fillId="26" borderId="8" xfId="7" applyFont="1" applyFill="1" applyBorder="1"/>
    <xf numFmtId="0" fontId="16" fillId="26" borderId="19" xfId="7" applyFont="1" applyFill="1" applyBorder="1" applyAlignment="1">
      <alignment horizontal="right" vertical="center" wrapText="1" indent="1"/>
    </xf>
    <xf numFmtId="0" fontId="16" fillId="26" borderId="10" xfId="7" applyFont="1" applyFill="1" applyBorder="1" applyAlignment="1">
      <alignment horizontal="right" vertical="center" wrapText="1"/>
    </xf>
    <xf numFmtId="0" fontId="15" fillId="31" borderId="8" xfId="7" applyFont="1" applyFill="1" applyBorder="1" applyAlignment="1">
      <alignment wrapText="1"/>
    </xf>
    <xf numFmtId="0" fontId="15" fillId="31" borderId="10" xfId="7" applyFont="1" applyFill="1" applyBorder="1" applyAlignment="1">
      <alignment horizontal="right" vertical="center" wrapText="1"/>
    </xf>
    <xf numFmtId="0" fontId="14" fillId="26" borderId="19" xfId="7" applyFont="1" applyFill="1" applyBorder="1" applyAlignment="1">
      <alignment horizontal="right" vertical="center" wrapText="1" indent="1"/>
    </xf>
    <xf numFmtId="0" fontId="14" fillId="26" borderId="19" xfId="7" applyFont="1" applyFill="1" applyBorder="1" applyAlignment="1">
      <alignment horizontal="left" vertical="top" wrapText="1"/>
    </xf>
    <xf numFmtId="168" fontId="0" fillId="26" borderId="0" xfId="0" applyNumberFormat="1" applyFill="1"/>
    <xf numFmtId="0" fontId="6" fillId="26" borderId="0" xfId="7" applyFont="1" applyFill="1" applyAlignment="1" applyProtection="1">
      <alignment horizontal="center" vertical="center"/>
      <protection locked="0"/>
    </xf>
    <xf numFmtId="0" fontId="7" fillId="27" borderId="0" xfId="7" applyFont="1" applyFill="1" applyAlignment="1">
      <alignment horizontal="center" vertical="center"/>
    </xf>
    <xf numFmtId="0" fontId="14" fillId="26" borderId="11" xfId="7" applyFont="1" applyFill="1" applyBorder="1" applyAlignment="1">
      <alignment horizontal="center" wrapText="1"/>
    </xf>
    <xf numFmtId="0" fontId="58" fillId="0" borderId="9" xfId="7" applyFont="1" applyFill="1" applyBorder="1" applyAlignment="1">
      <alignment horizontal="left" wrapText="1"/>
    </xf>
    <xf numFmtId="0" fontId="42" fillId="26" borderId="9" xfId="7" applyFont="1" applyFill="1" applyBorder="1" applyAlignment="1">
      <alignment horizontal="left"/>
    </xf>
    <xf numFmtId="0" fontId="14" fillId="26" borderId="11" xfId="7" applyFont="1" applyFill="1" applyBorder="1" applyAlignment="1">
      <alignment horizontal="right"/>
    </xf>
    <xf numFmtId="0" fontId="14" fillId="26" borderId="10" xfId="7" applyFont="1" applyFill="1" applyBorder="1" applyAlignment="1">
      <alignment horizontal="right" wrapText="1"/>
    </xf>
    <xf numFmtId="0" fontId="58" fillId="26" borderId="9" xfId="7" applyFont="1" applyFill="1" applyBorder="1" applyAlignment="1">
      <alignment horizontal="left"/>
    </xf>
    <xf numFmtId="0" fontId="14" fillId="26" borderId="8" xfId="7" applyFont="1" applyFill="1" applyBorder="1" applyAlignment="1">
      <alignment horizontal="center" wrapText="1"/>
    </xf>
    <xf numFmtId="0" fontId="14" fillId="26" borderId="8" xfId="7" applyFont="1" applyFill="1" applyBorder="1" applyAlignment="1">
      <alignment horizontal="center" vertical="center" wrapText="1"/>
    </xf>
    <xf numFmtId="0" fontId="15" fillId="31" borderId="0" xfId="7" applyFont="1" applyFill="1" applyBorder="1" applyAlignment="1">
      <alignment horizontal="center" vertical="center" wrapText="1"/>
    </xf>
    <xf numFmtId="0" fontId="15" fillId="31" borderId="19" xfId="7" applyFont="1" applyFill="1" applyBorder="1" applyAlignment="1">
      <alignment horizontal="center" vertical="center" wrapText="1"/>
    </xf>
    <xf numFmtId="0" fontId="40" fillId="26" borderId="0" xfId="7" applyFont="1" applyFill="1" applyBorder="1" applyAlignment="1">
      <alignment horizontal="center" vertical="center" wrapText="1"/>
    </xf>
    <xf numFmtId="0" fontId="40" fillId="26" borderId="19" xfId="7" applyFont="1" applyFill="1" applyBorder="1" applyAlignment="1">
      <alignment horizontal="center" vertical="center" wrapText="1"/>
    </xf>
    <xf numFmtId="0" fontId="14" fillId="26" borderId="0" xfId="7" applyFont="1" applyFill="1" applyAlignment="1">
      <alignment horizontal="left" wrapText="1"/>
    </xf>
    <xf numFmtId="0" fontId="14" fillId="26" borderId="0" xfId="7" applyFont="1" applyFill="1" applyBorder="1" applyAlignment="1">
      <alignment horizontal="center" wrapText="1"/>
    </xf>
    <xf numFmtId="0" fontId="13" fillId="26" borderId="0" xfId="7" applyFont="1" applyFill="1" applyAlignment="1">
      <alignment horizontal="left" wrapText="1"/>
    </xf>
    <xf numFmtId="0" fontId="52" fillId="26" borderId="0" xfId="7" applyFont="1" applyFill="1" applyAlignment="1">
      <alignment horizontal="left" wrapText="1"/>
    </xf>
    <xf numFmtId="0" fontId="44" fillId="40" borderId="51" xfId="0" applyFont="1" applyFill="1" applyBorder="1" applyAlignment="1" applyProtection="1">
      <alignment horizontal="center" vertical="center"/>
    </xf>
    <xf numFmtId="0" fontId="16" fillId="26" borderId="21" xfId="7" applyFont="1" applyFill="1" applyBorder="1" applyAlignment="1">
      <alignment horizontal="left" wrapText="1" indent="1"/>
    </xf>
    <xf numFmtId="0" fontId="16" fillId="26" borderId="45" xfId="7" applyFont="1" applyFill="1" applyBorder="1" applyAlignment="1">
      <alignment horizontal="left" wrapText="1" indent="1"/>
    </xf>
    <xf numFmtId="0" fontId="13" fillId="26" borderId="0" xfId="7" applyFont="1" applyFill="1" applyAlignment="1">
      <alignment horizontal="left" vertical="top" wrapText="1"/>
    </xf>
    <xf numFmtId="0" fontId="14" fillId="26" borderId="21" xfId="7" applyFont="1" applyFill="1" applyBorder="1" applyAlignment="1">
      <alignment horizontal="left" wrapText="1"/>
    </xf>
    <xf numFmtId="0" fontId="14" fillId="26" borderId="25" xfId="7" applyFont="1" applyFill="1" applyBorder="1" applyAlignment="1">
      <alignment horizontal="left" wrapText="1"/>
    </xf>
    <xf numFmtId="0" fontId="14" fillId="26" borderId="28" xfId="0" applyFont="1" applyFill="1" applyBorder="1" applyAlignment="1">
      <alignment horizontal="right"/>
    </xf>
    <xf numFmtId="0" fontId="52" fillId="26" borderId="0" xfId="0" applyFont="1" applyFill="1" applyAlignment="1">
      <alignment horizontal="left" vertical="top" indent="1"/>
    </xf>
  </cellXfs>
  <cellStyles count="58">
    <cellStyle name="20 % - Accent1" xfId="14" xr:uid="{00000000-0005-0000-0000-000000000000}"/>
    <cellStyle name="20 % - Accent2" xfId="15" xr:uid="{00000000-0005-0000-0000-000001000000}"/>
    <cellStyle name="20 % - Accent3" xfId="16" xr:uid="{00000000-0005-0000-0000-000002000000}"/>
    <cellStyle name="20 % - Accent4" xfId="17" xr:uid="{00000000-0005-0000-0000-000003000000}"/>
    <cellStyle name="20 % - Accent5" xfId="18" xr:uid="{00000000-0005-0000-0000-000004000000}"/>
    <cellStyle name="20 % - Accent6" xfId="19" xr:uid="{00000000-0005-0000-0000-000005000000}"/>
    <cellStyle name="40 % - Accent1" xfId="20" xr:uid="{00000000-0005-0000-0000-000006000000}"/>
    <cellStyle name="40 % - Accent2" xfId="21" xr:uid="{00000000-0005-0000-0000-000007000000}"/>
    <cellStyle name="40 % - Accent3" xfId="22" xr:uid="{00000000-0005-0000-0000-000008000000}"/>
    <cellStyle name="40 % - Accent4" xfId="23" xr:uid="{00000000-0005-0000-0000-000009000000}"/>
    <cellStyle name="40 % - Accent5" xfId="24" xr:uid="{00000000-0005-0000-0000-00000A000000}"/>
    <cellStyle name="40 % - Accent6" xfId="25" xr:uid="{00000000-0005-0000-0000-00000B000000}"/>
    <cellStyle name="60 % - Accent1" xfId="26" xr:uid="{00000000-0005-0000-0000-00000C000000}"/>
    <cellStyle name="60 % - Accent2" xfId="27" xr:uid="{00000000-0005-0000-0000-00000D000000}"/>
    <cellStyle name="60 % - Accent3" xfId="28" xr:uid="{00000000-0005-0000-0000-00000E000000}"/>
    <cellStyle name="60 % - Accent4" xfId="29" xr:uid="{00000000-0005-0000-0000-00000F000000}"/>
    <cellStyle name="60 % - Accent5" xfId="30" xr:uid="{00000000-0005-0000-0000-000010000000}"/>
    <cellStyle name="60 % - Accent6" xfId="31" xr:uid="{00000000-0005-0000-0000-000011000000}"/>
    <cellStyle name="Avertissement" xfId="32" xr:uid="{00000000-0005-0000-0000-000012000000}"/>
    <cellStyle name="Calcul" xfId="33" xr:uid="{00000000-0005-0000-0000-000013000000}"/>
    <cellStyle name="Cellule liée" xfId="34" xr:uid="{00000000-0005-0000-0000-000014000000}"/>
    <cellStyle name="Comma" xfId="4" xr:uid="{00000000-0005-0000-0000-000015000000}"/>
    <cellStyle name="Comma [0]" xfId="5" xr:uid="{00000000-0005-0000-0000-000016000000}"/>
    <cellStyle name="Comma_S.02.01_1_FR" xfId="53" xr:uid="{00000000-0005-0000-0000-000017000000}"/>
    <cellStyle name="Comma_S.25.03" xfId="52" xr:uid="{00000000-0005-0000-0000-000018000000}"/>
    <cellStyle name="Currency" xfId="2" xr:uid="{00000000-0005-0000-0000-000019000000}"/>
    <cellStyle name="Currency [0]" xfId="3" xr:uid="{00000000-0005-0000-0000-00001A000000}"/>
    <cellStyle name="Currency_S.02.01_1_FR" xfId="54" xr:uid="{00000000-0005-0000-0000-00001B000000}"/>
    <cellStyle name="Entrée" xfId="35" xr:uid="{00000000-0005-0000-0000-00001C000000}"/>
    <cellStyle name="Hyperlink" xfId="9" xr:uid="{00000000-0005-0000-0000-00001D000000}"/>
    <cellStyle name="Insatisfaisant" xfId="36" xr:uid="{00000000-0005-0000-0000-00001E000000}"/>
    <cellStyle name="Lien hypertexte" xfId="8" xr:uid="{00000000-0005-0000-0000-00001F000000}"/>
    <cellStyle name="Milliers" xfId="57" xr:uid="{00000000-0005-0000-0000-000020000000}"/>
    <cellStyle name="Milliers 2" xfId="12" xr:uid="{00000000-0005-0000-0000-000021000000}"/>
    <cellStyle name="Neutre" xfId="37" xr:uid="{00000000-0005-0000-0000-000022000000}"/>
    <cellStyle name="Normal" xfId="0" builtinId="0"/>
    <cellStyle name="Normal 2" xfId="6" xr:uid="{00000000-0005-0000-0000-000024000000}"/>
    <cellStyle name="Normal 2 2" xfId="7" xr:uid="{00000000-0005-0000-0000-000025000000}"/>
    <cellStyle name="Normal 2_S.02.01_1_FR" xfId="55" xr:uid="{00000000-0005-0000-0000-000026000000}"/>
    <cellStyle name="Normal 3" xfId="11" xr:uid="{00000000-0005-0000-0000-000027000000}"/>
    <cellStyle name="Normal 3 2" xfId="13" xr:uid="{00000000-0005-0000-0000-000028000000}"/>
    <cellStyle name="Normal 3_S.02.01_1_FR" xfId="56" xr:uid="{00000000-0005-0000-0000-000029000000}"/>
    <cellStyle name="Normal 3_S.23.01.22" xfId="38" xr:uid="{00000000-0005-0000-0000-00002A000000}"/>
    <cellStyle name="Normale 4" xfId="39" xr:uid="{00000000-0005-0000-0000-00002B000000}"/>
    <cellStyle name="Normalny 13" xfId="40" xr:uid="{00000000-0005-0000-0000-00002C000000}"/>
    <cellStyle name="Normalny 2 2" xfId="41" xr:uid="{00000000-0005-0000-0000-00002D000000}"/>
    <cellStyle name="Normalny 4" xfId="42" xr:uid="{00000000-0005-0000-0000-00002E000000}"/>
    <cellStyle name="Percent" xfId="1" xr:uid="{00000000-0005-0000-0000-00002F000000}"/>
    <cellStyle name="Pourcentage 2" xfId="10" xr:uid="{00000000-0005-0000-0000-000030000000}"/>
    <cellStyle name="Satisfaisant" xfId="43" xr:uid="{00000000-0005-0000-0000-000031000000}"/>
    <cellStyle name="Sortie" xfId="44" xr:uid="{00000000-0005-0000-0000-000032000000}"/>
    <cellStyle name="Texte explicatif" xfId="45" xr:uid="{00000000-0005-0000-0000-000033000000}"/>
    <cellStyle name="Titre" xfId="46" xr:uid="{00000000-0005-0000-0000-000034000000}"/>
    <cellStyle name="Titre 1" xfId="47" xr:uid="{00000000-0005-0000-0000-000035000000}"/>
    <cellStyle name="Titre 2" xfId="48" xr:uid="{00000000-0005-0000-0000-000036000000}"/>
    <cellStyle name="Titre 3" xfId="49" xr:uid="{00000000-0005-0000-0000-000037000000}"/>
    <cellStyle name="Titre 4" xfId="50" xr:uid="{00000000-0005-0000-0000-000038000000}"/>
    <cellStyle name="Vérification" xfId="51" xr:uid="{00000000-0005-0000-0000-000039000000}"/>
  </cellStyles>
  <dxfs count="6">
    <dxf>
      <fill>
        <patternFill>
          <bgColor rgb="FF92D05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42846</xdr:colOff>
      <xdr:row>1</xdr:row>
      <xdr:rowOff>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019" r="12500" b="10574"/>
        <a:stretch>
          <a:fillRect/>
        </a:stretch>
      </xdr:blipFill>
      <xdr:spPr>
        <a:xfrm>
          <a:off x="771525" y="0"/>
          <a:ext cx="5743575" cy="20002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2</xdr:col>
      <xdr:colOff>590550</xdr:colOff>
      <xdr:row>7</xdr:row>
      <xdr:rowOff>123825</xdr:rowOff>
    </xdr:from>
    <xdr:ext cx="4524375" cy="4638675"/>
    <xdr:sp macro="" textlink="" fLocksText="0">
      <xdr:nvSpPr>
        <xdr:cNvPr id="3" name="Rectangl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1362075" y="1552575"/>
          <a:ext cx="4524375" cy="4638675"/>
        </a:xfrm>
        <a:prstGeom prst="rect">
          <a:avLst/>
        </a:prstGeom>
        <a:solidFill>
          <a:srgbClr val="FFC000"/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</a:rPr>
            <a:t>In</a:t>
          </a:r>
          <a:r>
            <a:rPr lang="en-US" sz="4400" b="1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</a:rPr>
            <a:t> SCFR Appendix, reference to SCOR Group SCR IM figures. this table is not used</a:t>
          </a:r>
          <a:endParaRPr lang="en-US" sz="4400" b="1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24"/>
  <sheetViews>
    <sheetView workbookViewId="0">
      <selection activeCell="H5" sqref="H5"/>
    </sheetView>
  </sheetViews>
  <sheetFormatPr baseColWidth="10" defaultColWidth="11.42578125" defaultRowHeight="10.199999999999999" x14ac:dyDescent="0.2"/>
  <cols>
    <col min="1" max="1" width="11.42578125" style="3" customWidth="1"/>
    <col min="2" max="2" width="22.7109375" style="3" customWidth="1"/>
    <col min="3" max="3" width="5.85546875" style="3" customWidth="1"/>
    <col min="4" max="4" width="3.42578125" style="3" customWidth="1"/>
    <col min="5" max="5" width="14.140625" style="3" customWidth="1"/>
    <col min="6" max="7" width="19.7109375" style="3" customWidth="1"/>
    <col min="8" max="8" width="17.140625" style="3" customWidth="1"/>
    <col min="9" max="16384" width="11.4257812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379</v>
      </c>
      <c r="F2" s="6">
        <v>1</v>
      </c>
      <c r="G2" s="7" t="e">
        <f>VLOOKUP(MAIN!#REF!,_tabCoef,2,0)</f>
        <v>#REF!</v>
      </c>
      <c r="H2" s="3" t="s">
        <v>9</v>
      </c>
    </row>
    <row r="3" spans="1:8" x14ac:dyDescent="0.2">
      <c r="A3" s="4" t="s">
        <v>10</v>
      </c>
      <c r="B3" s="3" t="s">
        <v>11</v>
      </c>
      <c r="C3" s="3" t="s">
        <v>12</v>
      </c>
      <c r="E3" s="5" t="s">
        <v>591</v>
      </c>
      <c r="F3" s="6">
        <v>1000</v>
      </c>
      <c r="G3" s="6"/>
      <c r="H3" s="27" t="s">
        <v>594</v>
      </c>
    </row>
    <row r="4" spans="1:8" x14ac:dyDescent="0.2">
      <c r="A4" s="4" t="s">
        <v>13</v>
      </c>
      <c r="B4" s="3" t="s">
        <v>14</v>
      </c>
      <c r="C4" s="3" t="s">
        <v>15</v>
      </c>
      <c r="E4" s="5" t="s">
        <v>590</v>
      </c>
      <c r="F4" s="6">
        <v>1000000</v>
      </c>
      <c r="G4" s="6"/>
      <c r="H4" s="27" t="s">
        <v>595</v>
      </c>
    </row>
    <row r="5" spans="1:8" x14ac:dyDescent="0.2">
      <c r="A5" s="4" t="s">
        <v>16</v>
      </c>
      <c r="B5" s="3" t="s">
        <v>17</v>
      </c>
      <c r="C5" s="3" t="s">
        <v>18</v>
      </c>
      <c r="E5" s="6"/>
      <c r="F5" s="6"/>
      <c r="G5" s="6"/>
    </row>
    <row r="6" spans="1:8" x14ac:dyDescent="0.2">
      <c r="A6" s="4" t="s">
        <v>19</v>
      </c>
      <c r="B6" s="3" t="s">
        <v>20</v>
      </c>
      <c r="C6" s="3" t="s">
        <v>21</v>
      </c>
      <c r="E6" s="1" t="s">
        <v>22</v>
      </c>
      <c r="F6" s="2" t="s">
        <v>23</v>
      </c>
      <c r="G6" s="2" t="s">
        <v>24</v>
      </c>
      <c r="H6" s="2" t="s">
        <v>25</v>
      </c>
    </row>
    <row r="7" spans="1:8" x14ac:dyDescent="0.2">
      <c r="A7" s="4" t="s">
        <v>26</v>
      </c>
      <c r="B7" s="3" t="s">
        <v>27</v>
      </c>
      <c r="C7" s="3" t="s">
        <v>28</v>
      </c>
      <c r="E7" s="5" t="s">
        <v>29</v>
      </c>
      <c r="F7" s="6" t="s">
        <v>30</v>
      </c>
      <c r="G7" s="6" t="e">
        <f>VLOOKUP(_period,$E$7:$F$11,2,0)</f>
        <v>#REF!</v>
      </c>
      <c r="H7" s="3" t="e">
        <f>MID(_asatdate,6,100)</f>
        <v>#REF!</v>
      </c>
    </row>
    <row r="8" spans="1:8" x14ac:dyDescent="0.2">
      <c r="E8" s="5" t="s">
        <v>31</v>
      </c>
      <c r="F8" s="6" t="s">
        <v>32</v>
      </c>
      <c r="G8" s="6"/>
    </row>
    <row r="9" spans="1:8" x14ac:dyDescent="0.2">
      <c r="E9" s="5" t="s">
        <v>33</v>
      </c>
      <c r="F9" s="6" t="s">
        <v>34</v>
      </c>
      <c r="G9" s="6"/>
    </row>
    <row r="10" spans="1:8" x14ac:dyDescent="0.2">
      <c r="E10" s="5" t="s">
        <v>35</v>
      </c>
      <c r="F10" s="6" t="s">
        <v>36</v>
      </c>
      <c r="G10" s="6"/>
    </row>
    <row r="11" spans="1:8" x14ac:dyDescent="0.2">
      <c r="E11" s="5" t="s">
        <v>37</v>
      </c>
      <c r="F11" s="6" t="s">
        <v>38</v>
      </c>
      <c r="G11" s="6"/>
    </row>
    <row r="13" spans="1:8" x14ac:dyDescent="0.2">
      <c r="E13" s="1" t="s">
        <v>22</v>
      </c>
      <c r="F13" s="2" t="s">
        <v>23</v>
      </c>
      <c r="G13" s="2" t="s">
        <v>24</v>
      </c>
      <c r="H13" s="2" t="s">
        <v>25</v>
      </c>
    </row>
    <row r="14" spans="1:8" x14ac:dyDescent="0.2">
      <c r="E14" s="5" t="s">
        <v>29</v>
      </c>
      <c r="F14" s="6" t="s">
        <v>39</v>
      </c>
      <c r="G14" s="6" t="e">
        <f>VLOOKUP(_period,$E$14:$F$18,2,0)</f>
        <v>#REF!</v>
      </c>
      <c r="H14" s="3" t="e">
        <f>MID(_asatdateFR,3,100)</f>
        <v>#REF!</v>
      </c>
    </row>
    <row r="15" spans="1:8" x14ac:dyDescent="0.2">
      <c r="E15" s="5" t="s">
        <v>31</v>
      </c>
      <c r="F15" s="6" t="s">
        <v>40</v>
      </c>
      <c r="G15" s="6"/>
    </row>
    <row r="16" spans="1:8" x14ac:dyDescent="0.2">
      <c r="E16" s="5" t="s">
        <v>33</v>
      </c>
      <c r="F16" s="6" t="s">
        <v>41</v>
      </c>
      <c r="G16" s="6"/>
    </row>
    <row r="17" spans="5:7" x14ac:dyDescent="0.2">
      <c r="E17" s="5" t="s">
        <v>35</v>
      </c>
      <c r="F17" s="6" t="s">
        <v>42</v>
      </c>
      <c r="G17" s="6"/>
    </row>
    <row r="18" spans="5:7" x14ac:dyDescent="0.2">
      <c r="E18" s="5" t="s">
        <v>37</v>
      </c>
      <c r="F18" s="6" t="s">
        <v>43</v>
      </c>
      <c r="G18" s="6"/>
    </row>
    <row r="20" spans="5:7" x14ac:dyDescent="0.2">
      <c r="G20" s="2" t="s">
        <v>44</v>
      </c>
    </row>
    <row r="21" spans="5:7" x14ac:dyDescent="0.2">
      <c r="G21" s="5" t="s">
        <v>371</v>
      </c>
    </row>
    <row r="23" spans="5:7" x14ac:dyDescent="0.2">
      <c r="G23" s="2" t="s">
        <v>45</v>
      </c>
    </row>
    <row r="24" spans="5:7" x14ac:dyDescent="0.2">
      <c r="G24" s="5" t="e">
        <f>VLOOKUP(_multiplier,E2:$H$4,4,0)</f>
        <v>#REF!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8" tint="0.79985961485641044"/>
  </sheetPr>
  <dimension ref="A1:G25"/>
  <sheetViews>
    <sheetView zoomScale="106" zoomScaleNormal="106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I23" sqref="I23"/>
    </sheetView>
  </sheetViews>
  <sheetFormatPr baseColWidth="10" defaultColWidth="9.28515625" defaultRowHeight="10.199999999999999" x14ac:dyDescent="0.2"/>
  <cols>
    <col min="1" max="1" width="11.42578125" style="120" customWidth="1"/>
    <col min="2" max="2" width="56.85546875" style="203" customWidth="1"/>
    <col min="3" max="3" width="6.28515625" style="203" hidden="1" customWidth="1"/>
    <col min="4" max="5" width="13.42578125" style="203" customWidth="1"/>
    <col min="6" max="6" width="13.42578125" style="203" hidden="1" customWidth="1"/>
    <col min="7" max="7" width="7.7109375" style="120" customWidth="1"/>
    <col min="8" max="16384" width="9.28515625" style="120"/>
  </cols>
  <sheetData>
    <row r="1" spans="1:7" ht="17.25" customHeight="1" thickBot="1" x14ac:dyDescent="0.25">
      <c r="A1" s="119" t="s">
        <v>47</v>
      </c>
    </row>
    <row r="2" spans="1:7" ht="13.5" customHeight="1" x14ac:dyDescent="0.2">
      <c r="B2" s="30" t="s">
        <v>607</v>
      </c>
      <c r="C2" s="128"/>
      <c r="D2" s="128"/>
      <c r="E2" s="128"/>
      <c r="F2" s="128"/>
      <c r="G2" s="111"/>
    </row>
    <row r="3" spans="1:7" x14ac:dyDescent="0.2">
      <c r="B3" s="128"/>
      <c r="C3" s="128"/>
      <c r="D3" s="128"/>
      <c r="E3" s="128"/>
      <c r="F3" s="128"/>
      <c r="G3" s="111"/>
    </row>
    <row r="4" spans="1:7" x14ac:dyDescent="0.2">
      <c r="B4" s="114"/>
      <c r="C4" s="115"/>
      <c r="D4" s="128"/>
      <c r="E4" s="128"/>
      <c r="F4" s="128"/>
      <c r="G4" s="111"/>
    </row>
    <row r="5" spans="1:7" ht="45" customHeight="1" thickBot="1" x14ac:dyDescent="0.25">
      <c r="B5" s="112" t="s">
        <v>601</v>
      </c>
      <c r="C5" s="112"/>
      <c r="D5" s="280" t="s">
        <v>433</v>
      </c>
      <c r="E5" s="280" t="s">
        <v>438</v>
      </c>
      <c r="F5" s="34" t="s">
        <v>182</v>
      </c>
      <c r="G5" s="111"/>
    </row>
    <row r="6" spans="1:7" hidden="1" x14ac:dyDescent="0.2">
      <c r="B6" s="221"/>
      <c r="C6" s="181"/>
      <c r="D6" s="182" t="s">
        <v>281</v>
      </c>
      <c r="E6" s="182" t="s">
        <v>258</v>
      </c>
      <c r="F6" s="182"/>
      <c r="G6" s="111"/>
    </row>
    <row r="7" spans="1:7" x14ac:dyDescent="0.2">
      <c r="B7" s="190" t="s">
        <v>354</v>
      </c>
      <c r="C7" s="191" t="s">
        <v>194</v>
      </c>
      <c r="D7" s="281"/>
      <c r="E7" s="281"/>
      <c r="F7" s="324"/>
      <c r="G7" s="111"/>
    </row>
    <row r="8" spans="1:7" ht="33.75" customHeight="1" x14ac:dyDescent="0.2">
      <c r="B8" s="282" t="s">
        <v>434</v>
      </c>
      <c r="C8" s="199" t="s">
        <v>195</v>
      </c>
      <c r="D8" s="272">
        <v>0</v>
      </c>
      <c r="E8" s="272">
        <v>0</v>
      </c>
      <c r="F8" s="201">
        <v>0</v>
      </c>
      <c r="G8" s="111"/>
    </row>
    <row r="9" spans="1:7" ht="21.75" customHeight="1" x14ac:dyDescent="0.2">
      <c r="B9" s="141" t="s">
        <v>446</v>
      </c>
      <c r="C9" s="191"/>
      <c r="D9" s="281"/>
      <c r="E9" s="281"/>
      <c r="F9" s="324"/>
      <c r="G9" s="111"/>
    </row>
    <row r="10" spans="1:7" x14ac:dyDescent="0.2">
      <c r="B10" s="190" t="s">
        <v>356</v>
      </c>
      <c r="C10" s="191"/>
      <c r="D10" s="281"/>
      <c r="E10" s="281"/>
      <c r="F10" s="324"/>
      <c r="G10" s="111"/>
    </row>
    <row r="11" spans="1:7" x14ac:dyDescent="0.2">
      <c r="B11" s="190" t="s">
        <v>436</v>
      </c>
      <c r="C11" s="191" t="s">
        <v>50</v>
      </c>
      <c r="D11" s="168">
        <v>579833</v>
      </c>
      <c r="E11" s="168">
        <v>1113626</v>
      </c>
      <c r="F11" s="201">
        <v>1693459</v>
      </c>
      <c r="G11" s="111"/>
    </row>
    <row r="12" spans="1:7" ht="22.5" customHeight="1" x14ac:dyDescent="0.2">
      <c r="B12" s="283" t="s">
        <v>437</v>
      </c>
      <c r="C12" s="184" t="s">
        <v>60</v>
      </c>
      <c r="D12" s="185">
        <v>-7480</v>
      </c>
      <c r="E12" s="185">
        <v>10593</v>
      </c>
      <c r="F12" s="146">
        <v>3113</v>
      </c>
      <c r="G12" s="111"/>
    </row>
    <row r="13" spans="1:7" ht="22.5" customHeight="1" x14ac:dyDescent="0.2">
      <c r="B13" s="284" t="s">
        <v>366</v>
      </c>
      <c r="C13" s="274" t="s">
        <v>62</v>
      </c>
      <c r="D13" s="215">
        <v>587313</v>
      </c>
      <c r="E13" s="215">
        <v>1103033</v>
      </c>
      <c r="F13" s="146">
        <v>1690346</v>
      </c>
      <c r="G13" s="111"/>
    </row>
    <row r="14" spans="1:7" x14ac:dyDescent="0.2">
      <c r="B14" s="197" t="s">
        <v>367</v>
      </c>
      <c r="C14" s="199" t="s">
        <v>64</v>
      </c>
      <c r="D14" s="272">
        <v>22095</v>
      </c>
      <c r="E14" s="272">
        <v>1711</v>
      </c>
      <c r="F14" s="201">
        <v>23806</v>
      </c>
      <c r="G14" s="111"/>
    </row>
    <row r="15" spans="1:7" x14ac:dyDescent="0.2">
      <c r="B15" s="190" t="s">
        <v>447</v>
      </c>
      <c r="C15" s="191"/>
      <c r="D15" s="281"/>
      <c r="E15" s="281"/>
      <c r="F15" s="324"/>
      <c r="G15" s="111"/>
    </row>
    <row r="16" spans="1:7" x14ac:dyDescent="0.2">
      <c r="B16" s="347" t="s">
        <v>354</v>
      </c>
      <c r="C16" s="184" t="s">
        <v>66</v>
      </c>
      <c r="D16" s="185">
        <v>0</v>
      </c>
      <c r="E16" s="185">
        <v>0</v>
      </c>
      <c r="F16" s="195">
        <v>0</v>
      </c>
      <c r="G16" s="111"/>
    </row>
    <row r="17" spans="2:7" x14ac:dyDescent="0.2">
      <c r="B17" s="339" t="s">
        <v>361</v>
      </c>
      <c r="C17" s="187" t="s">
        <v>68</v>
      </c>
      <c r="D17" s="151">
        <v>0</v>
      </c>
      <c r="E17" s="151">
        <v>0</v>
      </c>
      <c r="F17" s="150">
        <v>0</v>
      </c>
      <c r="G17" s="111"/>
    </row>
    <row r="18" spans="2:7" x14ac:dyDescent="0.2">
      <c r="B18" s="339" t="s">
        <v>367</v>
      </c>
      <c r="C18" s="187" t="s">
        <v>70</v>
      </c>
      <c r="D18" s="151">
        <v>0</v>
      </c>
      <c r="E18" s="151">
        <v>0</v>
      </c>
      <c r="F18" s="150">
        <v>0</v>
      </c>
      <c r="G18" s="111"/>
    </row>
    <row r="19" spans="2:7" ht="10.8" thickBot="1" x14ac:dyDescent="0.25">
      <c r="B19" s="33" t="s">
        <v>346</v>
      </c>
      <c r="C19" s="192" t="s">
        <v>82</v>
      </c>
      <c r="D19" s="285">
        <v>601928</v>
      </c>
      <c r="E19" s="285">
        <v>1115337</v>
      </c>
      <c r="F19" s="202">
        <v>1717265</v>
      </c>
      <c r="G19" s="111"/>
    </row>
    <row r="20" spans="2:7" ht="27.75" customHeight="1" x14ac:dyDescent="0.2">
      <c r="B20" s="412" t="s">
        <v>593</v>
      </c>
      <c r="C20" s="412"/>
      <c r="D20" s="412"/>
      <c r="E20" s="412"/>
      <c r="F20" s="412"/>
      <c r="G20" s="111"/>
    </row>
    <row r="21" spans="2:7" x14ac:dyDescent="0.2">
      <c r="G21" s="111"/>
    </row>
    <row r="22" spans="2:7" x14ac:dyDescent="0.2">
      <c r="G22" s="111"/>
    </row>
    <row r="23" spans="2:7" x14ac:dyDescent="0.2">
      <c r="G23" s="111"/>
    </row>
    <row r="24" spans="2:7" x14ac:dyDescent="0.2">
      <c r="G24" s="111"/>
    </row>
    <row r="25" spans="2:7" x14ac:dyDescent="0.2">
      <c r="G25" s="111"/>
    </row>
  </sheetData>
  <mergeCells count="1">
    <mergeCell ref="B20:F20"/>
  </mergeCells>
  <hyperlinks>
    <hyperlink ref="A1" location="MAIN!A4" display="MAIN" xr:uid="{00000000-0004-0000-11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8" tint="0.79985961485641044"/>
  </sheetPr>
  <dimension ref="A1:O33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O19" sqref="O19:O20"/>
    </sheetView>
  </sheetViews>
  <sheetFormatPr baseColWidth="10" defaultColWidth="9.28515625" defaultRowHeight="10.199999999999999" x14ac:dyDescent="0.2"/>
  <cols>
    <col min="1" max="1" width="11.42578125" style="120" customWidth="1"/>
    <col min="2" max="2" width="54.85546875" style="203" customWidth="1"/>
    <col min="3" max="3" width="6.85546875" style="203" hidden="1" customWidth="1"/>
    <col min="4" max="4" width="9.85546875" style="203" hidden="1" customWidth="1"/>
    <col min="5" max="5" width="9.42578125" style="203" customWidth="1"/>
    <col min="6" max="6" width="13" style="203" customWidth="1"/>
    <col min="7" max="7" width="12" style="203" customWidth="1"/>
    <col min="8" max="8" width="9.85546875" style="203" hidden="1" customWidth="1"/>
    <col min="9" max="9" width="13.7109375" style="203" customWidth="1"/>
    <col min="10" max="10" width="16.140625" style="203" customWidth="1"/>
    <col min="11" max="11" width="9.28515625" style="203" customWidth="1"/>
    <col min="12" max="12" width="10" style="203" customWidth="1"/>
    <col min="13" max="13" width="9.85546875" style="203" hidden="1" customWidth="1"/>
    <col min="14" max="14" width="10.7109375" style="203" hidden="1" customWidth="1"/>
    <col min="15" max="15" width="13.28515625" style="203" customWidth="1"/>
    <col min="16" max="16" width="3.85546875" style="120" customWidth="1"/>
    <col min="17" max="16384" width="9.28515625" style="120"/>
  </cols>
  <sheetData>
    <row r="1" spans="1:15" ht="16.5" customHeight="1" thickBot="1" x14ac:dyDescent="0.25">
      <c r="A1" s="119" t="s">
        <v>47</v>
      </c>
    </row>
    <row r="2" spans="1:15" x14ac:dyDescent="0.2">
      <c r="B2" s="30" t="s">
        <v>608</v>
      </c>
      <c r="C2" s="128"/>
      <c r="D2" s="128"/>
      <c r="E2" s="128"/>
      <c r="F2" s="128"/>
      <c r="G2" s="128"/>
      <c r="H2" s="128"/>
      <c r="I2" s="128"/>
      <c r="J2" s="128"/>
      <c r="M2" s="128"/>
      <c r="N2" s="128"/>
      <c r="O2" s="128"/>
    </row>
    <row r="3" spans="1:15" x14ac:dyDescent="0.2">
      <c r="B3" s="128"/>
      <c r="C3" s="128"/>
      <c r="D3" s="128"/>
      <c r="E3" s="128"/>
      <c r="F3" s="128"/>
      <c r="G3" s="128"/>
      <c r="H3" s="128"/>
      <c r="I3" s="128"/>
      <c r="J3" s="128"/>
      <c r="M3" s="128"/>
      <c r="N3" s="128"/>
      <c r="O3" s="128"/>
    </row>
    <row r="4" spans="1:15" ht="11.25" customHeight="1" x14ac:dyDescent="0.2">
      <c r="B4" s="114"/>
      <c r="C4" s="115"/>
      <c r="D4" s="417" t="s">
        <v>347</v>
      </c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</row>
    <row r="5" spans="1:15" ht="37.5" customHeight="1" thickBot="1" x14ac:dyDescent="0.25">
      <c r="B5" s="112" t="s">
        <v>601</v>
      </c>
      <c r="C5" s="112"/>
      <c r="D5" s="286" t="s">
        <v>303</v>
      </c>
      <c r="E5" s="286" t="s">
        <v>362</v>
      </c>
      <c r="F5" s="286" t="s">
        <v>227</v>
      </c>
      <c r="G5" s="286" t="s">
        <v>228</v>
      </c>
      <c r="H5" s="286" t="s">
        <v>304</v>
      </c>
      <c r="I5" s="286" t="s">
        <v>229</v>
      </c>
      <c r="J5" s="286" t="s">
        <v>230</v>
      </c>
      <c r="K5" s="286" t="s">
        <v>305</v>
      </c>
      <c r="L5" s="286" t="s">
        <v>231</v>
      </c>
      <c r="M5" s="286" t="s">
        <v>306</v>
      </c>
      <c r="N5" s="286" t="s">
        <v>307</v>
      </c>
      <c r="O5" s="286" t="s">
        <v>308</v>
      </c>
    </row>
    <row r="6" spans="1:15" ht="11.25" hidden="1" customHeight="1" x14ac:dyDescent="0.2">
      <c r="B6" s="180"/>
      <c r="C6" s="333"/>
      <c r="D6" s="334" t="s">
        <v>188</v>
      </c>
      <c r="E6" s="334" t="s">
        <v>189</v>
      </c>
      <c r="F6" s="334" t="s">
        <v>190</v>
      </c>
      <c r="G6" s="334" t="s">
        <v>191</v>
      </c>
      <c r="H6" s="334" t="s">
        <v>220</v>
      </c>
      <c r="I6" s="334" t="s">
        <v>233</v>
      </c>
      <c r="J6" s="334" t="s">
        <v>234</v>
      </c>
      <c r="K6" s="334" t="s">
        <v>235</v>
      </c>
      <c r="L6" s="334" t="s">
        <v>281</v>
      </c>
      <c r="M6" s="334" t="s">
        <v>282</v>
      </c>
      <c r="N6" s="334" t="s">
        <v>236</v>
      </c>
      <c r="O6" s="334" t="s">
        <v>254</v>
      </c>
    </row>
    <row r="7" spans="1:15" x14ac:dyDescent="0.2">
      <c r="B7" s="190" t="s">
        <v>354</v>
      </c>
      <c r="C7" s="335" t="s">
        <v>194</v>
      </c>
      <c r="D7" s="168">
        <v>0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229">
        <v>0</v>
      </c>
      <c r="N7" s="229">
        <v>0</v>
      </c>
      <c r="O7" s="229">
        <v>0</v>
      </c>
    </row>
    <row r="8" spans="1:15" ht="30.6" x14ac:dyDescent="0.2">
      <c r="B8" s="282" t="s">
        <v>448</v>
      </c>
      <c r="C8" s="336" t="s">
        <v>54</v>
      </c>
      <c r="D8" s="272">
        <v>0</v>
      </c>
      <c r="E8" s="272">
        <v>0</v>
      </c>
      <c r="F8" s="272">
        <v>0</v>
      </c>
      <c r="G8" s="272">
        <v>0</v>
      </c>
      <c r="H8" s="272">
        <v>0</v>
      </c>
      <c r="I8" s="272">
        <v>0</v>
      </c>
      <c r="J8" s="272">
        <v>0</v>
      </c>
      <c r="K8" s="272">
        <v>0</v>
      </c>
      <c r="L8" s="272">
        <v>0</v>
      </c>
      <c r="M8" s="168">
        <v>0</v>
      </c>
      <c r="N8" s="168">
        <v>0</v>
      </c>
      <c r="O8" s="168">
        <v>0</v>
      </c>
    </row>
    <row r="9" spans="1:15" x14ac:dyDescent="0.2">
      <c r="B9" s="190" t="s">
        <v>355</v>
      </c>
      <c r="C9" s="335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</row>
    <row r="10" spans="1:15" x14ac:dyDescent="0.2">
      <c r="B10" s="190" t="s">
        <v>356</v>
      </c>
      <c r="C10" s="335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</row>
    <row r="11" spans="1:15" x14ac:dyDescent="0.2">
      <c r="B11" s="271" t="s">
        <v>357</v>
      </c>
      <c r="C11" s="336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</row>
    <row r="12" spans="1:15" x14ac:dyDescent="0.2">
      <c r="B12" s="186" t="s">
        <v>358</v>
      </c>
      <c r="C12" s="337" t="s">
        <v>56</v>
      </c>
      <c r="D12" s="151">
        <v>0</v>
      </c>
      <c r="E12" s="151">
        <v>-1227</v>
      </c>
      <c r="F12" s="151">
        <v>-18</v>
      </c>
      <c r="G12" s="151">
        <v>30329</v>
      </c>
      <c r="H12" s="151">
        <v>0</v>
      </c>
      <c r="I12" s="151">
        <v>-15028</v>
      </c>
      <c r="J12" s="151">
        <v>-9489</v>
      </c>
      <c r="K12" s="151">
        <v>-71883</v>
      </c>
      <c r="L12" s="151">
        <v>-58233</v>
      </c>
      <c r="M12" s="151">
        <v>0</v>
      </c>
      <c r="N12" s="151">
        <v>0</v>
      </c>
      <c r="O12" s="151">
        <v>-988</v>
      </c>
    </row>
    <row r="13" spans="1:15" ht="21.75" customHeight="1" x14ac:dyDescent="0.2">
      <c r="B13" s="152" t="s">
        <v>359</v>
      </c>
      <c r="C13" s="337" t="s">
        <v>71</v>
      </c>
      <c r="D13" s="151">
        <v>0</v>
      </c>
      <c r="E13" s="151">
        <v>-40</v>
      </c>
      <c r="F13" s="151">
        <v>0</v>
      </c>
      <c r="G13" s="151">
        <v>37126</v>
      </c>
      <c r="H13" s="151">
        <v>0</v>
      </c>
      <c r="I13" s="151">
        <v>-3166</v>
      </c>
      <c r="J13" s="151">
        <v>-25351</v>
      </c>
      <c r="K13" s="151">
        <v>-2368</v>
      </c>
      <c r="L13" s="151">
        <v>-25963</v>
      </c>
      <c r="M13" s="151">
        <v>0</v>
      </c>
      <c r="N13" s="151">
        <v>0</v>
      </c>
      <c r="O13" s="151">
        <v>262</v>
      </c>
    </row>
    <row r="14" spans="1:15" x14ac:dyDescent="0.2">
      <c r="B14" s="271" t="s">
        <v>449</v>
      </c>
      <c r="C14" s="336" t="s">
        <v>72</v>
      </c>
      <c r="D14" s="272">
        <v>0</v>
      </c>
      <c r="E14" s="272">
        <v>-1187</v>
      </c>
      <c r="F14" s="272">
        <v>-18</v>
      </c>
      <c r="G14" s="272">
        <v>-6797</v>
      </c>
      <c r="H14" s="272">
        <v>0</v>
      </c>
      <c r="I14" s="272">
        <v>-11862</v>
      </c>
      <c r="J14" s="272">
        <v>15862</v>
      </c>
      <c r="K14" s="272">
        <v>-69515</v>
      </c>
      <c r="L14" s="272">
        <v>-32270</v>
      </c>
      <c r="M14" s="272">
        <v>0</v>
      </c>
      <c r="N14" s="272">
        <v>0</v>
      </c>
      <c r="O14" s="272">
        <v>-1250</v>
      </c>
    </row>
    <row r="15" spans="1:15" x14ac:dyDescent="0.2">
      <c r="B15" s="190" t="s">
        <v>360</v>
      </c>
      <c r="C15" s="335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</row>
    <row r="16" spans="1:15" x14ac:dyDescent="0.2">
      <c r="B16" s="271" t="s">
        <v>358</v>
      </c>
      <c r="C16" s="336" t="s">
        <v>74</v>
      </c>
      <c r="D16" s="272">
        <v>0</v>
      </c>
      <c r="E16" s="272">
        <v>8445</v>
      </c>
      <c r="F16" s="272">
        <v>30</v>
      </c>
      <c r="G16" s="272">
        <v>142278</v>
      </c>
      <c r="H16" s="272">
        <v>0</v>
      </c>
      <c r="I16" s="272">
        <v>64603</v>
      </c>
      <c r="J16" s="272">
        <v>267370</v>
      </c>
      <c r="K16" s="272">
        <v>326117</v>
      </c>
      <c r="L16" s="272">
        <v>212890</v>
      </c>
      <c r="M16" s="272">
        <v>0</v>
      </c>
      <c r="N16" s="272">
        <v>0</v>
      </c>
      <c r="O16" s="272">
        <v>4005</v>
      </c>
    </row>
    <row r="17" spans="2:15" ht="21" customHeight="1" x14ac:dyDescent="0.2">
      <c r="B17" s="152" t="s">
        <v>359</v>
      </c>
      <c r="C17" s="337" t="s">
        <v>90</v>
      </c>
      <c r="D17" s="151">
        <v>0</v>
      </c>
      <c r="E17" s="151">
        <v>126</v>
      </c>
      <c r="F17" s="151">
        <v>0</v>
      </c>
      <c r="G17" s="151">
        <v>86471</v>
      </c>
      <c r="H17" s="151">
        <v>0</v>
      </c>
      <c r="I17" s="151">
        <v>19498</v>
      </c>
      <c r="J17" s="151">
        <v>127857</v>
      </c>
      <c r="K17" s="151">
        <v>21582</v>
      </c>
      <c r="L17" s="151">
        <v>116830</v>
      </c>
      <c r="M17" s="151">
        <v>0</v>
      </c>
      <c r="N17" s="151">
        <v>0</v>
      </c>
      <c r="O17" s="151">
        <v>166</v>
      </c>
    </row>
    <row r="18" spans="2:15" x14ac:dyDescent="0.2">
      <c r="B18" s="323" t="s">
        <v>473</v>
      </c>
      <c r="C18" s="336" t="s">
        <v>92</v>
      </c>
      <c r="D18" s="272">
        <v>0</v>
      </c>
      <c r="E18" s="272">
        <v>8319</v>
      </c>
      <c r="F18" s="272">
        <v>30</v>
      </c>
      <c r="G18" s="272">
        <v>55807</v>
      </c>
      <c r="H18" s="272">
        <v>0</v>
      </c>
      <c r="I18" s="272">
        <v>45105</v>
      </c>
      <c r="J18" s="272">
        <v>139513</v>
      </c>
      <c r="K18" s="272">
        <v>304535</v>
      </c>
      <c r="L18" s="272">
        <v>96060</v>
      </c>
      <c r="M18" s="272">
        <v>0</v>
      </c>
      <c r="N18" s="272">
        <v>0</v>
      </c>
      <c r="O18" s="272">
        <v>3839</v>
      </c>
    </row>
    <row r="19" spans="2:15" x14ac:dyDescent="0.2">
      <c r="B19" s="190" t="s">
        <v>450</v>
      </c>
      <c r="C19" s="335" t="s">
        <v>94</v>
      </c>
      <c r="D19" s="168">
        <v>0</v>
      </c>
      <c r="E19" s="168">
        <v>7218</v>
      </c>
      <c r="F19" s="168">
        <v>12</v>
      </c>
      <c r="G19" s="168">
        <v>172607</v>
      </c>
      <c r="H19" s="168">
        <v>0</v>
      </c>
      <c r="I19" s="168">
        <v>49575</v>
      </c>
      <c r="J19" s="168">
        <v>257881</v>
      </c>
      <c r="K19" s="168">
        <v>254234</v>
      </c>
      <c r="L19" s="168">
        <v>154657</v>
      </c>
      <c r="M19" s="168">
        <v>0</v>
      </c>
      <c r="N19" s="168">
        <v>0</v>
      </c>
      <c r="O19" s="168">
        <v>3017</v>
      </c>
    </row>
    <row r="20" spans="2:15" x14ac:dyDescent="0.2">
      <c r="B20" s="190" t="s">
        <v>451</v>
      </c>
      <c r="C20" s="335" t="s">
        <v>96</v>
      </c>
      <c r="D20" s="168">
        <v>0</v>
      </c>
      <c r="E20" s="168">
        <v>7132</v>
      </c>
      <c r="F20" s="168">
        <v>12</v>
      </c>
      <c r="G20" s="168">
        <v>49010</v>
      </c>
      <c r="H20" s="168">
        <v>0</v>
      </c>
      <c r="I20" s="168">
        <v>33243</v>
      </c>
      <c r="J20" s="168">
        <v>155375</v>
      </c>
      <c r="K20" s="168">
        <v>235020</v>
      </c>
      <c r="L20" s="168">
        <v>63790</v>
      </c>
      <c r="M20" s="168">
        <v>0</v>
      </c>
      <c r="N20" s="168">
        <v>0</v>
      </c>
      <c r="O20" s="168">
        <v>2589</v>
      </c>
    </row>
    <row r="21" spans="2:15" x14ac:dyDescent="0.2">
      <c r="B21" s="190" t="s">
        <v>131</v>
      </c>
      <c r="C21" s="335" t="s">
        <v>97</v>
      </c>
      <c r="D21" s="168">
        <v>0</v>
      </c>
      <c r="E21" s="168">
        <v>331</v>
      </c>
      <c r="F21" s="168">
        <v>97</v>
      </c>
      <c r="G21" s="168">
        <v>11167</v>
      </c>
      <c r="H21" s="168">
        <v>0</v>
      </c>
      <c r="I21" s="168">
        <v>4430</v>
      </c>
      <c r="J21" s="168">
        <v>28055</v>
      </c>
      <c r="K21" s="168">
        <v>20391</v>
      </c>
      <c r="L21" s="168">
        <v>4475</v>
      </c>
      <c r="M21" s="168">
        <v>0</v>
      </c>
      <c r="N21" s="168">
        <v>0</v>
      </c>
      <c r="O21" s="168">
        <v>376</v>
      </c>
    </row>
    <row r="22" spans="2:15" x14ac:dyDescent="0.2">
      <c r="B22" s="190" t="s">
        <v>447</v>
      </c>
      <c r="C22" s="335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</row>
    <row r="23" spans="2:15" x14ac:dyDescent="0.2">
      <c r="B23" s="348" t="s">
        <v>354</v>
      </c>
      <c r="C23" s="336" t="s">
        <v>98</v>
      </c>
      <c r="D23" s="272">
        <v>0</v>
      </c>
      <c r="E23" s="272">
        <v>0</v>
      </c>
      <c r="F23" s="272">
        <v>0</v>
      </c>
      <c r="G23" s="272">
        <v>0</v>
      </c>
      <c r="H23" s="272">
        <v>0</v>
      </c>
      <c r="I23" s="272">
        <v>0</v>
      </c>
      <c r="J23" s="272">
        <v>0</v>
      </c>
      <c r="K23" s="272">
        <v>0</v>
      </c>
      <c r="L23" s="272">
        <v>0</v>
      </c>
      <c r="M23" s="272">
        <v>0</v>
      </c>
      <c r="N23" s="272">
        <v>0</v>
      </c>
      <c r="O23" s="272">
        <v>0</v>
      </c>
    </row>
    <row r="24" spans="2:15" x14ac:dyDescent="0.2">
      <c r="B24" s="349" t="s">
        <v>361</v>
      </c>
      <c r="C24" s="337" t="s">
        <v>99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</row>
    <row r="25" spans="2:15" x14ac:dyDescent="0.2">
      <c r="B25" s="348" t="s">
        <v>131</v>
      </c>
      <c r="C25" s="336" t="s">
        <v>101</v>
      </c>
      <c r="D25" s="272">
        <v>0</v>
      </c>
      <c r="E25" s="272">
        <v>0</v>
      </c>
      <c r="F25" s="272">
        <v>0</v>
      </c>
      <c r="G25" s="272">
        <v>0</v>
      </c>
      <c r="H25" s="272">
        <v>0</v>
      </c>
      <c r="I25" s="272">
        <v>0</v>
      </c>
      <c r="J25" s="272">
        <v>0</v>
      </c>
      <c r="K25" s="272">
        <v>0</v>
      </c>
      <c r="L25" s="272">
        <v>0</v>
      </c>
      <c r="M25" s="272">
        <v>0</v>
      </c>
      <c r="N25" s="272">
        <v>0</v>
      </c>
      <c r="O25" s="272">
        <v>0</v>
      </c>
    </row>
    <row r="26" spans="2:15" x14ac:dyDescent="0.2">
      <c r="B26" s="190" t="s">
        <v>346</v>
      </c>
      <c r="C26" s="335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  <row r="27" spans="2:15" x14ac:dyDescent="0.2">
      <c r="B27" s="271" t="s">
        <v>346</v>
      </c>
      <c r="C27" s="336" t="s">
        <v>103</v>
      </c>
      <c r="D27" s="272">
        <v>0</v>
      </c>
      <c r="E27" s="272">
        <v>7549</v>
      </c>
      <c r="F27" s="272">
        <v>109</v>
      </c>
      <c r="G27" s="272">
        <v>183774</v>
      </c>
      <c r="H27" s="272">
        <v>0</v>
      </c>
      <c r="I27" s="272">
        <v>54005</v>
      </c>
      <c r="J27" s="272">
        <v>285936</v>
      </c>
      <c r="K27" s="272">
        <v>274625</v>
      </c>
      <c r="L27" s="272">
        <v>159132</v>
      </c>
      <c r="M27" s="272">
        <v>0</v>
      </c>
      <c r="N27" s="272">
        <v>0</v>
      </c>
      <c r="O27" s="272">
        <v>3393</v>
      </c>
    </row>
    <row r="28" spans="2:15" ht="21" customHeight="1" x14ac:dyDescent="0.2">
      <c r="B28" s="152" t="s">
        <v>363</v>
      </c>
      <c r="C28" s="337" t="s">
        <v>105</v>
      </c>
      <c r="D28" s="151">
        <v>0</v>
      </c>
      <c r="E28" s="151">
        <v>86</v>
      </c>
      <c r="F28" s="151">
        <v>0</v>
      </c>
      <c r="G28" s="151">
        <v>123597</v>
      </c>
      <c r="H28" s="151">
        <v>0</v>
      </c>
      <c r="I28" s="151">
        <v>16332</v>
      </c>
      <c r="J28" s="151">
        <v>102506</v>
      </c>
      <c r="K28" s="151">
        <v>19214</v>
      </c>
      <c r="L28" s="151">
        <v>90867</v>
      </c>
      <c r="M28" s="151">
        <v>0</v>
      </c>
      <c r="N28" s="151">
        <v>0</v>
      </c>
      <c r="O28" s="151">
        <v>428</v>
      </c>
    </row>
    <row r="29" spans="2:15" ht="21" thickBot="1" x14ac:dyDescent="0.25">
      <c r="B29" s="287" t="s">
        <v>364</v>
      </c>
      <c r="C29" s="338" t="s">
        <v>107</v>
      </c>
      <c r="D29" s="285">
        <v>0</v>
      </c>
      <c r="E29" s="285">
        <v>7463</v>
      </c>
      <c r="F29" s="285">
        <v>109</v>
      </c>
      <c r="G29" s="285">
        <v>60177</v>
      </c>
      <c r="H29" s="285">
        <v>0</v>
      </c>
      <c r="I29" s="285">
        <v>37673</v>
      </c>
      <c r="J29" s="285">
        <v>183430</v>
      </c>
      <c r="K29" s="285">
        <v>255411</v>
      </c>
      <c r="L29" s="285">
        <v>68265</v>
      </c>
      <c r="M29" s="285">
        <v>0</v>
      </c>
      <c r="N29" s="285">
        <v>0</v>
      </c>
      <c r="O29" s="285">
        <v>2965</v>
      </c>
    </row>
    <row r="30" spans="2:15" ht="18.75" customHeight="1" x14ac:dyDescent="0.2">
      <c r="B30" s="412" t="s">
        <v>593</v>
      </c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</row>
    <row r="33" spans="5:15" ht="10.8" thickBot="1" x14ac:dyDescent="0.25">
      <c r="E33" s="397"/>
      <c r="F33" s="397"/>
      <c r="G33" s="397"/>
      <c r="H33" s="397"/>
      <c r="I33" s="397"/>
      <c r="J33" s="397"/>
      <c r="K33" s="397"/>
      <c r="L33" s="397"/>
      <c r="M33" s="397"/>
      <c r="N33" s="397"/>
      <c r="O33" s="397"/>
    </row>
  </sheetData>
  <mergeCells count="2">
    <mergeCell ref="D4:O4"/>
    <mergeCell ref="B30:O30"/>
  </mergeCells>
  <hyperlinks>
    <hyperlink ref="A1" location="MAIN!A4" display="MAIN" xr:uid="{00000000-0004-0000-1300-000000000000}"/>
  </hyperlink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32"/>
  <sheetViews>
    <sheetView workbookViewId="0">
      <pane xSplit="3" ySplit="6" topLeftCell="D7" activePane="bottomRight" state="frozen"/>
      <selection pane="topRight"/>
      <selection pane="bottomLeft"/>
      <selection pane="bottomRight" activeCell="G9" sqref="G9"/>
    </sheetView>
  </sheetViews>
  <sheetFormatPr baseColWidth="10" defaultColWidth="9.28515625" defaultRowHeight="10.199999999999999" x14ac:dyDescent="0.2"/>
  <cols>
    <col min="1" max="1" width="11.42578125" style="120" customWidth="1"/>
    <col min="2" max="2" width="68.85546875" style="203" customWidth="1"/>
    <col min="3" max="3" width="6.85546875" style="203" hidden="1" customWidth="1"/>
    <col min="4" max="4" width="16.42578125" style="203" customWidth="1"/>
    <col min="5" max="5" width="15.140625" style="203" customWidth="1"/>
    <col min="6" max="6" width="19.7109375" style="203" customWidth="1"/>
    <col min="7" max="8" width="15.28515625" style="203" customWidth="1"/>
    <col min="9" max="9" width="3.7109375" style="203" customWidth="1"/>
    <col min="10" max="10" width="4.28515625" style="120" customWidth="1"/>
    <col min="11" max="11" width="20" style="120" customWidth="1"/>
    <col min="12" max="12" width="14.42578125" style="120" bestFit="1" customWidth="1"/>
    <col min="13" max="16384" width="9.28515625" style="120"/>
  </cols>
  <sheetData>
    <row r="1" spans="1:8" ht="15.75" customHeight="1" thickBot="1" x14ac:dyDescent="0.25">
      <c r="A1" s="119" t="s">
        <v>47</v>
      </c>
    </row>
    <row r="2" spans="1:8" x14ac:dyDescent="0.2">
      <c r="B2" s="30" t="s">
        <v>609</v>
      </c>
      <c r="C2" s="128"/>
      <c r="D2" s="128"/>
      <c r="E2" s="128"/>
      <c r="F2" s="128"/>
      <c r="G2" s="128"/>
    </row>
    <row r="3" spans="1:8" x14ac:dyDescent="0.2">
      <c r="B3" s="128"/>
      <c r="C3" s="128"/>
      <c r="D3" s="128"/>
      <c r="E3" s="128"/>
      <c r="F3" s="128"/>
      <c r="G3" s="128"/>
    </row>
    <row r="4" spans="1:8" ht="11.25" customHeight="1" x14ac:dyDescent="0.2">
      <c r="B4" s="114"/>
      <c r="C4" s="115"/>
      <c r="D4" s="418" t="s">
        <v>365</v>
      </c>
      <c r="E4" s="418"/>
      <c r="F4" s="418"/>
      <c r="G4" s="418"/>
      <c r="H4" s="404"/>
    </row>
    <row r="5" spans="1:8" ht="37.5" customHeight="1" thickBot="1" x14ac:dyDescent="0.25">
      <c r="B5" s="112" t="s">
        <v>601</v>
      </c>
      <c r="C5" s="112"/>
      <c r="D5" s="403" t="s">
        <v>327</v>
      </c>
      <c r="E5" s="403" t="s">
        <v>309</v>
      </c>
      <c r="F5" s="403" t="s">
        <v>328</v>
      </c>
      <c r="G5" s="403" t="s">
        <v>310</v>
      </c>
      <c r="H5" s="405" t="s">
        <v>439</v>
      </c>
    </row>
    <row r="6" spans="1:8" hidden="1" x14ac:dyDescent="0.2">
      <c r="B6" s="180"/>
      <c r="C6" s="181"/>
      <c r="D6" s="182" t="s">
        <v>255</v>
      </c>
      <c r="E6" s="182" t="s">
        <v>256</v>
      </c>
      <c r="F6" s="182" t="s">
        <v>257</v>
      </c>
      <c r="G6" s="182" t="s">
        <v>283</v>
      </c>
      <c r="H6" s="182" t="s">
        <v>284</v>
      </c>
    </row>
    <row r="7" spans="1:8" x14ac:dyDescent="0.2">
      <c r="B7" s="190" t="s">
        <v>354</v>
      </c>
      <c r="C7" s="288" t="s">
        <v>194</v>
      </c>
      <c r="D7" s="229">
        <v>0</v>
      </c>
      <c r="E7" s="229">
        <v>0</v>
      </c>
      <c r="F7" s="229">
        <v>0</v>
      </c>
      <c r="G7" s="229">
        <v>0</v>
      </c>
      <c r="H7" s="289">
        <v>0</v>
      </c>
    </row>
    <row r="8" spans="1:8" ht="20.399999999999999" x14ac:dyDescent="0.2">
      <c r="B8" s="282" t="s">
        <v>448</v>
      </c>
      <c r="C8" s="191" t="s">
        <v>54</v>
      </c>
      <c r="D8" s="168">
        <v>0</v>
      </c>
      <c r="E8" s="168">
        <v>0</v>
      </c>
      <c r="F8" s="168">
        <v>0</v>
      </c>
      <c r="G8" s="168">
        <v>0</v>
      </c>
      <c r="H8" s="291">
        <v>0</v>
      </c>
    </row>
    <row r="9" spans="1:8" x14ac:dyDescent="0.2">
      <c r="B9" s="190" t="s">
        <v>355</v>
      </c>
      <c r="C9" s="191"/>
      <c r="D9" s="238"/>
      <c r="E9" s="238"/>
      <c r="F9" s="238"/>
      <c r="G9" s="238"/>
      <c r="H9" s="325"/>
    </row>
    <row r="10" spans="1:8" x14ac:dyDescent="0.2">
      <c r="B10" s="190" t="s">
        <v>356</v>
      </c>
      <c r="C10" s="191"/>
      <c r="D10" s="238"/>
      <c r="E10" s="238"/>
      <c r="F10" s="238"/>
      <c r="G10" s="238"/>
      <c r="H10" s="325"/>
    </row>
    <row r="11" spans="1:8" x14ac:dyDescent="0.2">
      <c r="B11" s="271" t="s">
        <v>357</v>
      </c>
      <c r="C11" s="199"/>
      <c r="D11" s="321"/>
      <c r="E11" s="321"/>
      <c r="F11" s="321"/>
      <c r="G11" s="321"/>
      <c r="H11" s="326"/>
    </row>
    <row r="12" spans="1:8" x14ac:dyDescent="0.2">
      <c r="B12" s="186" t="s">
        <v>358</v>
      </c>
      <c r="C12" s="187" t="s">
        <v>56</v>
      </c>
      <c r="D12" s="151">
        <v>-708</v>
      </c>
      <c r="E12" s="151">
        <v>-51566</v>
      </c>
      <c r="F12" s="151">
        <v>-15726</v>
      </c>
      <c r="G12" s="151">
        <v>-215847</v>
      </c>
      <c r="H12" s="153">
        <v>-410384</v>
      </c>
    </row>
    <row r="13" spans="1:8" ht="20.399999999999999" x14ac:dyDescent="0.2">
      <c r="B13" s="152" t="s">
        <v>359</v>
      </c>
      <c r="C13" s="187" t="s">
        <v>71</v>
      </c>
      <c r="D13" s="151">
        <v>-6</v>
      </c>
      <c r="E13" s="151">
        <v>-876</v>
      </c>
      <c r="F13" s="151">
        <v>-94</v>
      </c>
      <c r="G13" s="151">
        <v>-76</v>
      </c>
      <c r="H13" s="153">
        <v>-20552</v>
      </c>
    </row>
    <row r="14" spans="1:8" x14ac:dyDescent="0.2">
      <c r="B14" s="271" t="s">
        <v>449</v>
      </c>
      <c r="C14" s="199" t="s">
        <v>72</v>
      </c>
      <c r="D14" s="272">
        <v>-702</v>
      </c>
      <c r="E14" s="272">
        <v>-50690</v>
      </c>
      <c r="F14" s="272">
        <v>-15632</v>
      </c>
      <c r="G14" s="272">
        <v>-215771</v>
      </c>
      <c r="H14" s="292">
        <v>-389832</v>
      </c>
    </row>
    <row r="15" spans="1:8" x14ac:dyDescent="0.2">
      <c r="B15" s="190" t="s">
        <v>360</v>
      </c>
      <c r="C15" s="191"/>
      <c r="D15" s="238"/>
      <c r="E15" s="238"/>
      <c r="F15" s="238"/>
      <c r="G15" s="238"/>
      <c r="H15" s="325"/>
    </row>
    <row r="16" spans="1:8" x14ac:dyDescent="0.2">
      <c r="B16" s="271" t="s">
        <v>358</v>
      </c>
      <c r="C16" s="199" t="s">
        <v>74</v>
      </c>
      <c r="D16" s="272">
        <v>4370</v>
      </c>
      <c r="E16" s="272">
        <v>598924</v>
      </c>
      <c r="F16" s="272">
        <v>66082</v>
      </c>
      <c r="G16" s="272">
        <v>425457</v>
      </c>
      <c r="H16" s="292">
        <v>2120571</v>
      </c>
    </row>
    <row r="17" spans="2:11" ht="20.399999999999999" x14ac:dyDescent="0.2">
      <c r="B17" s="152" t="s">
        <v>359</v>
      </c>
      <c r="C17" s="187" t="s">
        <v>90</v>
      </c>
      <c r="D17" s="151">
        <v>7</v>
      </c>
      <c r="E17" s="151">
        <v>2708</v>
      </c>
      <c r="F17" s="151">
        <v>283</v>
      </c>
      <c r="G17" s="151">
        <v>19863</v>
      </c>
      <c r="H17" s="153">
        <v>395391</v>
      </c>
    </row>
    <row r="18" spans="2:11" x14ac:dyDescent="0.2">
      <c r="B18" s="323" t="s">
        <v>473</v>
      </c>
      <c r="C18" s="199" t="s">
        <v>92</v>
      </c>
      <c r="D18" s="272">
        <v>4363</v>
      </c>
      <c r="E18" s="272">
        <v>596216</v>
      </c>
      <c r="F18" s="272">
        <v>65799</v>
      </c>
      <c r="G18" s="272">
        <v>405594</v>
      </c>
      <c r="H18" s="292">
        <v>1725180</v>
      </c>
    </row>
    <row r="19" spans="2:11" x14ac:dyDescent="0.2">
      <c r="B19" s="190" t="s">
        <v>450</v>
      </c>
      <c r="C19" s="191" t="s">
        <v>94</v>
      </c>
      <c r="D19" s="168">
        <v>3662</v>
      </c>
      <c r="E19" s="168">
        <v>547358</v>
      </c>
      <c r="F19" s="168">
        <v>50356</v>
      </c>
      <c r="G19" s="168">
        <v>209610</v>
      </c>
      <c r="H19" s="291">
        <v>1710187</v>
      </c>
    </row>
    <row r="20" spans="2:11" x14ac:dyDescent="0.2">
      <c r="B20" s="190" t="s">
        <v>451</v>
      </c>
      <c r="C20" s="191" t="s">
        <v>96</v>
      </c>
      <c r="D20" s="168">
        <v>3661</v>
      </c>
      <c r="E20" s="168">
        <v>545526</v>
      </c>
      <c r="F20" s="168">
        <v>50167</v>
      </c>
      <c r="G20" s="168">
        <v>189823</v>
      </c>
      <c r="H20" s="291">
        <v>1335348</v>
      </c>
    </row>
    <row r="21" spans="2:11" x14ac:dyDescent="0.2">
      <c r="B21" s="190" t="s">
        <v>131</v>
      </c>
      <c r="C21" s="191" t="s">
        <v>97</v>
      </c>
      <c r="D21" s="168">
        <v>1</v>
      </c>
      <c r="E21" s="168">
        <v>47</v>
      </c>
      <c r="F21" s="168">
        <v>7</v>
      </c>
      <c r="G21" s="168">
        <v>849</v>
      </c>
      <c r="H21" s="291">
        <v>70226</v>
      </c>
    </row>
    <row r="22" spans="2:11" x14ac:dyDescent="0.2">
      <c r="B22" s="190" t="s">
        <v>447</v>
      </c>
      <c r="C22" s="191"/>
      <c r="D22" s="238"/>
      <c r="E22" s="238"/>
      <c r="F22" s="238"/>
      <c r="G22" s="238"/>
      <c r="H22" s="325"/>
    </row>
    <row r="23" spans="2:11" x14ac:dyDescent="0.2">
      <c r="B23" s="348" t="s">
        <v>354</v>
      </c>
      <c r="C23" s="199" t="s">
        <v>98</v>
      </c>
      <c r="D23" s="272">
        <v>0</v>
      </c>
      <c r="E23" s="272">
        <v>0</v>
      </c>
      <c r="F23" s="272">
        <v>0</v>
      </c>
      <c r="G23" s="272">
        <v>0</v>
      </c>
      <c r="H23" s="292">
        <v>0</v>
      </c>
    </row>
    <row r="24" spans="2:11" x14ac:dyDescent="0.2">
      <c r="B24" s="349" t="s">
        <v>361</v>
      </c>
      <c r="C24" s="187" t="s">
        <v>99</v>
      </c>
      <c r="D24" s="151">
        <v>0</v>
      </c>
      <c r="E24" s="151">
        <v>0</v>
      </c>
      <c r="F24" s="151">
        <v>0</v>
      </c>
      <c r="G24" s="151">
        <v>0</v>
      </c>
      <c r="H24" s="153">
        <v>0</v>
      </c>
    </row>
    <row r="25" spans="2:11" x14ac:dyDescent="0.2">
      <c r="B25" s="348" t="s">
        <v>131</v>
      </c>
      <c r="C25" s="199" t="s">
        <v>101</v>
      </c>
      <c r="D25" s="272">
        <v>0</v>
      </c>
      <c r="E25" s="272">
        <v>0</v>
      </c>
      <c r="F25" s="272">
        <v>0</v>
      </c>
      <c r="G25" s="272">
        <v>0</v>
      </c>
      <c r="H25" s="292">
        <v>0</v>
      </c>
    </row>
    <row r="26" spans="2:11" x14ac:dyDescent="0.2">
      <c r="B26" s="190" t="s">
        <v>346</v>
      </c>
      <c r="C26" s="191"/>
      <c r="D26" s="238"/>
      <c r="E26" s="238"/>
      <c r="F26" s="238"/>
      <c r="G26" s="238"/>
      <c r="H26" s="325"/>
    </row>
    <row r="27" spans="2:11" x14ac:dyDescent="0.2">
      <c r="B27" s="271" t="s">
        <v>346</v>
      </c>
      <c r="C27" s="199" t="s">
        <v>103</v>
      </c>
      <c r="D27" s="272">
        <v>3663</v>
      </c>
      <c r="E27" s="272">
        <v>547405</v>
      </c>
      <c r="F27" s="272">
        <v>50363</v>
      </c>
      <c r="G27" s="272">
        <v>210459</v>
      </c>
      <c r="H27" s="292">
        <v>1780413</v>
      </c>
    </row>
    <row r="28" spans="2:11" ht="20.399999999999999" x14ac:dyDescent="0.2">
      <c r="B28" s="152" t="s">
        <v>363</v>
      </c>
      <c r="C28" s="187" t="s">
        <v>105</v>
      </c>
      <c r="D28" s="151">
        <v>1</v>
      </c>
      <c r="E28" s="151">
        <v>1832</v>
      </c>
      <c r="F28" s="151">
        <v>189</v>
      </c>
      <c r="G28" s="151">
        <v>19787</v>
      </c>
      <c r="H28" s="153">
        <v>374839</v>
      </c>
    </row>
    <row r="29" spans="2:11" ht="20.399999999999999" customHeight="1" thickBot="1" x14ac:dyDescent="0.25">
      <c r="B29" s="287" t="s">
        <v>364</v>
      </c>
      <c r="C29" s="192" t="s">
        <v>107</v>
      </c>
      <c r="D29" s="285">
        <v>3662</v>
      </c>
      <c r="E29" s="285">
        <v>545573</v>
      </c>
      <c r="F29" s="285">
        <v>50174</v>
      </c>
      <c r="G29" s="285">
        <v>190672</v>
      </c>
      <c r="H29" s="293">
        <v>1405574</v>
      </c>
      <c r="K29" s="408"/>
    </row>
    <row r="30" spans="2:11" x14ac:dyDescent="0.2">
      <c r="B30" s="413"/>
      <c r="C30" s="413"/>
      <c r="D30" s="413"/>
      <c r="E30" s="413"/>
      <c r="F30" s="413"/>
      <c r="G30" s="413"/>
      <c r="H30" s="413"/>
    </row>
    <row r="32" spans="2:11" ht="10.8" thickBot="1" x14ac:dyDescent="0.25">
      <c r="D32" s="397"/>
      <c r="E32" s="397"/>
      <c r="F32" s="397"/>
      <c r="G32" s="397"/>
      <c r="H32" s="397"/>
    </row>
  </sheetData>
  <mergeCells count="2">
    <mergeCell ref="D4:G4"/>
    <mergeCell ref="B30:H30"/>
  </mergeCells>
  <hyperlinks>
    <hyperlink ref="A1" location="MAIN!A4" display="MAIN" xr:uid="{00000000-0004-0000-1500-000000000000}"/>
  </hyperlink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theme="8" tint="0.79985961485641044"/>
  </sheetPr>
  <dimension ref="A1:W101"/>
  <sheetViews>
    <sheetView showGridLines="0" zoomScale="115" zoomScaleNormal="115" workbookViewId="0">
      <pane xSplit="4" ySplit="7" topLeftCell="E14" activePane="bottomRight" state="frozen"/>
      <selection pane="topRight"/>
      <selection pane="bottomLeft"/>
      <selection pane="bottomRight" activeCell="B8" sqref="A8:B8"/>
    </sheetView>
  </sheetViews>
  <sheetFormatPr baseColWidth="10" defaultColWidth="11.140625" defaultRowHeight="10.199999999999999" x14ac:dyDescent="0.2"/>
  <cols>
    <col min="1" max="1" width="11.42578125" style="130" customWidth="1"/>
    <col min="2" max="2" width="2" style="130" customWidth="1"/>
    <col min="3" max="3" width="7.28515625" style="133" customWidth="1"/>
    <col min="4" max="4" width="8.7109375" style="128" hidden="1" customWidth="1"/>
    <col min="5" max="15" width="9.85546875" style="128" customWidth="1"/>
    <col min="16" max="16" width="5.85546875" style="130" customWidth="1"/>
    <col min="17" max="17" width="6.7109375" style="128" hidden="1" customWidth="1"/>
    <col min="18" max="18" width="13.28515625" style="128" customWidth="1"/>
    <col min="19" max="19" width="1.85546875" style="128" customWidth="1"/>
    <col min="20" max="20" width="13.85546875" style="128" customWidth="1"/>
    <col min="21" max="21" width="5.42578125" style="128" customWidth="1"/>
    <col min="22" max="23" width="11.140625" style="128"/>
    <col min="24" max="16384" width="11.140625" style="130"/>
  </cols>
  <sheetData>
    <row r="1" spans="1:20" ht="18.75" customHeight="1" thickBot="1" x14ac:dyDescent="0.25">
      <c r="A1" s="296" t="s">
        <v>47</v>
      </c>
    </row>
    <row r="2" spans="1:20" ht="15.75" customHeight="1" x14ac:dyDescent="0.2">
      <c r="A2" s="128"/>
      <c r="B2" s="128"/>
      <c r="C2" s="30" t="s">
        <v>610</v>
      </c>
      <c r="P2" s="128"/>
    </row>
    <row r="3" spans="1:20" ht="20.25" customHeight="1" x14ac:dyDescent="0.2">
      <c r="A3" s="128"/>
      <c r="B3" s="128"/>
      <c r="C3" s="423" t="s">
        <v>428</v>
      </c>
      <c r="D3" s="423"/>
      <c r="E3" s="423"/>
      <c r="F3" s="423"/>
      <c r="G3" s="423"/>
      <c r="H3" s="423"/>
      <c r="I3" s="423"/>
      <c r="J3" s="423"/>
      <c r="K3" s="423"/>
      <c r="L3" s="423"/>
      <c r="M3" s="423"/>
      <c r="P3" s="128"/>
    </row>
    <row r="4" spans="1:20" ht="26.25" customHeight="1" x14ac:dyDescent="0.2">
      <c r="A4" s="128"/>
      <c r="B4" s="128"/>
      <c r="C4" s="426" t="s">
        <v>410</v>
      </c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128"/>
      <c r="R4" s="419" t="s">
        <v>452</v>
      </c>
      <c r="T4" s="421" t="s">
        <v>381</v>
      </c>
    </row>
    <row r="5" spans="1:20" ht="11.25" customHeight="1" thickBot="1" x14ac:dyDescent="0.25">
      <c r="A5" s="128"/>
      <c r="B5" s="128"/>
      <c r="C5" s="287"/>
      <c r="D5" s="112" t="s">
        <v>382</v>
      </c>
      <c r="E5" s="424" t="s">
        <v>380</v>
      </c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128"/>
      <c r="Q5" s="301"/>
      <c r="R5" s="420"/>
      <c r="T5" s="422"/>
    </row>
    <row r="6" spans="1:20" x14ac:dyDescent="0.2">
      <c r="A6" s="128"/>
      <c r="B6" s="128"/>
      <c r="C6" s="294"/>
      <c r="D6" s="297"/>
      <c r="E6" s="399" t="s">
        <v>483</v>
      </c>
      <c r="F6" s="399" t="s">
        <v>482</v>
      </c>
      <c r="G6" s="399" t="s">
        <v>481</v>
      </c>
      <c r="H6" s="399" t="s">
        <v>480</v>
      </c>
      <c r="I6" s="399" t="s">
        <v>479</v>
      </c>
      <c r="J6" s="399" t="s">
        <v>478</v>
      </c>
      <c r="K6" s="399" t="s">
        <v>477</v>
      </c>
      <c r="L6" s="399" t="s">
        <v>476</v>
      </c>
      <c r="M6" s="399" t="s">
        <v>475</v>
      </c>
      <c r="N6" s="399" t="s">
        <v>474</v>
      </c>
      <c r="O6" s="399" t="s">
        <v>383</v>
      </c>
      <c r="P6" s="128"/>
      <c r="Q6" s="297"/>
      <c r="R6" s="322"/>
      <c r="T6" s="297"/>
    </row>
    <row r="7" spans="1:20" hidden="1" x14ac:dyDescent="0.2">
      <c r="A7" s="128"/>
      <c r="B7" s="128"/>
      <c r="C7" s="290"/>
      <c r="D7" s="142"/>
      <c r="E7" s="299" t="s">
        <v>187</v>
      </c>
      <c r="F7" s="299" t="s">
        <v>188</v>
      </c>
      <c r="G7" s="299" t="s">
        <v>189</v>
      </c>
      <c r="H7" s="299" t="s">
        <v>190</v>
      </c>
      <c r="I7" s="299" t="s">
        <v>191</v>
      </c>
      <c r="J7" s="299" t="s">
        <v>220</v>
      </c>
      <c r="K7" s="299" t="s">
        <v>233</v>
      </c>
      <c r="L7" s="299" t="s">
        <v>234</v>
      </c>
      <c r="M7" s="299" t="s">
        <v>235</v>
      </c>
      <c r="N7" s="299" t="s">
        <v>281</v>
      </c>
      <c r="O7" s="299" t="s">
        <v>282</v>
      </c>
      <c r="P7" s="128"/>
      <c r="Q7" s="142"/>
      <c r="R7" s="299" t="s">
        <v>283</v>
      </c>
      <c r="T7" s="299" t="s">
        <v>284</v>
      </c>
    </row>
    <row r="8" spans="1:20" x14ac:dyDescent="0.2">
      <c r="A8" s="128"/>
      <c r="B8" s="128"/>
      <c r="C8" s="295" t="s">
        <v>384</v>
      </c>
      <c r="D8" s="149" t="s">
        <v>64</v>
      </c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151">
        <v>15683</v>
      </c>
      <c r="P8" s="128"/>
      <c r="Q8" s="298" t="s">
        <v>64</v>
      </c>
      <c r="R8" s="153">
        <v>15683</v>
      </c>
      <c r="T8" s="151">
        <v>15683</v>
      </c>
    </row>
    <row r="9" spans="1:20" x14ac:dyDescent="0.2">
      <c r="A9" s="128"/>
      <c r="B9" s="128"/>
      <c r="C9" s="152" t="s">
        <v>385</v>
      </c>
      <c r="D9" s="149" t="s">
        <v>74</v>
      </c>
      <c r="E9" s="151">
        <v>3125</v>
      </c>
      <c r="F9" s="151">
        <v>91074</v>
      </c>
      <c r="G9" s="151">
        <v>77433</v>
      </c>
      <c r="H9" s="151">
        <v>3081</v>
      </c>
      <c r="I9" s="151">
        <v>38086</v>
      </c>
      <c r="J9" s="151">
        <v>8690</v>
      </c>
      <c r="K9" s="151">
        <v>11221</v>
      </c>
      <c r="L9" s="151">
        <v>3597</v>
      </c>
      <c r="M9" s="151">
        <v>2973</v>
      </c>
      <c r="N9" s="151">
        <v>1623</v>
      </c>
      <c r="P9" s="128"/>
      <c r="Q9" s="149" t="s">
        <v>74</v>
      </c>
      <c r="R9" s="153">
        <v>1623</v>
      </c>
      <c r="T9" s="151">
        <v>240903</v>
      </c>
    </row>
    <row r="10" spans="1:20" x14ac:dyDescent="0.2">
      <c r="A10" s="128"/>
      <c r="B10" s="128"/>
      <c r="C10" s="152" t="s">
        <v>386</v>
      </c>
      <c r="D10" s="149" t="s">
        <v>76</v>
      </c>
      <c r="E10" s="151">
        <v>9372</v>
      </c>
      <c r="F10" s="151">
        <v>109641</v>
      </c>
      <c r="G10" s="151">
        <v>78860</v>
      </c>
      <c r="H10" s="151">
        <v>35690</v>
      </c>
      <c r="I10" s="151">
        <v>16496</v>
      </c>
      <c r="J10" s="151">
        <v>8949</v>
      </c>
      <c r="K10" s="151">
        <v>12229</v>
      </c>
      <c r="L10" s="151">
        <v>4077</v>
      </c>
      <c r="M10" s="151">
        <v>2680</v>
      </c>
      <c r="P10" s="128"/>
      <c r="Q10" s="149" t="s">
        <v>76</v>
      </c>
      <c r="R10" s="153">
        <v>2680</v>
      </c>
      <c r="T10" s="151">
        <v>277994</v>
      </c>
    </row>
    <row r="11" spans="1:20" x14ac:dyDescent="0.2">
      <c r="A11" s="128"/>
      <c r="B11" s="128"/>
      <c r="C11" s="152" t="s">
        <v>387</v>
      </c>
      <c r="D11" s="149" t="s">
        <v>78</v>
      </c>
      <c r="E11" s="151">
        <v>11759</v>
      </c>
      <c r="F11" s="151">
        <v>85230</v>
      </c>
      <c r="G11" s="151">
        <v>89628</v>
      </c>
      <c r="H11" s="151">
        <v>40047</v>
      </c>
      <c r="I11" s="151">
        <v>19699</v>
      </c>
      <c r="J11" s="151">
        <v>12918</v>
      </c>
      <c r="K11" s="151">
        <v>9750</v>
      </c>
      <c r="L11" s="151">
        <v>2657</v>
      </c>
      <c r="P11" s="128"/>
      <c r="Q11" s="149" t="s">
        <v>78</v>
      </c>
      <c r="R11" s="153">
        <v>2657</v>
      </c>
      <c r="T11" s="151">
        <v>271688</v>
      </c>
    </row>
    <row r="12" spans="1:20" x14ac:dyDescent="0.2">
      <c r="A12" s="128"/>
      <c r="B12" s="128"/>
      <c r="C12" s="152" t="s">
        <v>388</v>
      </c>
      <c r="D12" s="149" t="s">
        <v>80</v>
      </c>
      <c r="E12" s="151">
        <v>48946</v>
      </c>
      <c r="F12" s="151">
        <v>132956</v>
      </c>
      <c r="G12" s="151">
        <v>175517</v>
      </c>
      <c r="H12" s="151">
        <v>25708</v>
      </c>
      <c r="I12" s="151">
        <v>20186</v>
      </c>
      <c r="J12" s="151">
        <v>10334</v>
      </c>
      <c r="K12" s="151">
        <v>11210</v>
      </c>
      <c r="P12" s="128"/>
      <c r="Q12" s="149" t="s">
        <v>80</v>
      </c>
      <c r="R12" s="153">
        <v>11210</v>
      </c>
      <c r="T12" s="151">
        <v>424857</v>
      </c>
    </row>
    <row r="13" spans="1:20" x14ac:dyDescent="0.2">
      <c r="A13" s="128"/>
      <c r="B13" s="128"/>
      <c r="C13" s="152" t="s">
        <v>389</v>
      </c>
      <c r="D13" s="149" t="s">
        <v>82</v>
      </c>
      <c r="E13" s="151">
        <v>8311</v>
      </c>
      <c r="F13" s="151">
        <v>126315</v>
      </c>
      <c r="G13" s="151">
        <v>164038</v>
      </c>
      <c r="H13" s="151">
        <v>70698</v>
      </c>
      <c r="I13" s="151">
        <v>18590</v>
      </c>
      <c r="J13" s="151">
        <v>17407</v>
      </c>
      <c r="P13" s="128"/>
      <c r="Q13" s="149" t="s">
        <v>82</v>
      </c>
      <c r="R13" s="153">
        <v>17407</v>
      </c>
      <c r="T13" s="151">
        <v>405359</v>
      </c>
    </row>
    <row r="14" spans="1:20" x14ac:dyDescent="0.2">
      <c r="A14" s="128"/>
      <c r="B14" s="128"/>
      <c r="C14" s="152" t="s">
        <v>390</v>
      </c>
      <c r="D14" s="149" t="s">
        <v>84</v>
      </c>
      <c r="E14" s="151">
        <v>9202</v>
      </c>
      <c r="F14" s="151">
        <v>198684</v>
      </c>
      <c r="G14" s="151">
        <v>131509</v>
      </c>
      <c r="H14" s="151">
        <v>35700</v>
      </c>
      <c r="I14" s="151">
        <v>20396</v>
      </c>
      <c r="P14" s="128"/>
      <c r="Q14" s="149" t="s">
        <v>84</v>
      </c>
      <c r="R14" s="153">
        <v>20396</v>
      </c>
      <c r="T14" s="151">
        <v>395491</v>
      </c>
    </row>
    <row r="15" spans="1:20" x14ac:dyDescent="0.2">
      <c r="A15" s="128"/>
      <c r="B15" s="128"/>
      <c r="C15" s="152" t="s">
        <v>391</v>
      </c>
      <c r="D15" s="149" t="s">
        <v>86</v>
      </c>
      <c r="E15" s="151">
        <v>24634</v>
      </c>
      <c r="F15" s="151">
        <v>210205</v>
      </c>
      <c r="G15" s="151">
        <v>133186</v>
      </c>
      <c r="H15" s="151">
        <v>67038</v>
      </c>
      <c r="P15" s="128"/>
      <c r="Q15" s="149" t="s">
        <v>86</v>
      </c>
      <c r="R15" s="153">
        <v>67038</v>
      </c>
      <c r="T15" s="151">
        <v>435063</v>
      </c>
    </row>
    <row r="16" spans="1:20" x14ac:dyDescent="0.2">
      <c r="A16" s="128"/>
      <c r="B16" s="128"/>
      <c r="C16" s="152" t="s">
        <v>392</v>
      </c>
      <c r="D16" s="149" t="s">
        <v>88</v>
      </c>
      <c r="E16" s="151">
        <v>6049</v>
      </c>
      <c r="F16" s="151">
        <v>168235</v>
      </c>
      <c r="G16" s="151">
        <v>160206</v>
      </c>
      <c r="P16" s="128"/>
      <c r="Q16" s="149" t="s">
        <v>88</v>
      </c>
      <c r="R16" s="153">
        <v>160206</v>
      </c>
      <c r="T16" s="151">
        <v>334490</v>
      </c>
    </row>
    <row r="17" spans="1:20" x14ac:dyDescent="0.2">
      <c r="A17" s="128"/>
      <c r="B17" s="128"/>
      <c r="C17" s="152" t="s">
        <v>393</v>
      </c>
      <c r="D17" s="149" t="s">
        <v>90</v>
      </c>
      <c r="E17" s="151">
        <v>11600</v>
      </c>
      <c r="F17" s="151">
        <v>124162</v>
      </c>
      <c r="P17" s="128"/>
      <c r="Q17" s="149" t="s">
        <v>90</v>
      </c>
      <c r="R17" s="153">
        <v>124162</v>
      </c>
      <c r="T17" s="151">
        <v>135762</v>
      </c>
    </row>
    <row r="18" spans="1:20" x14ac:dyDescent="0.2">
      <c r="A18" s="128"/>
      <c r="B18" s="128"/>
      <c r="C18" s="315" t="s">
        <v>394</v>
      </c>
      <c r="D18" s="316" t="s">
        <v>92</v>
      </c>
      <c r="E18" s="260">
        <v>-8662</v>
      </c>
      <c r="P18" s="128"/>
      <c r="Q18" s="149" t="s">
        <v>92</v>
      </c>
      <c r="R18" s="179">
        <v>-8662</v>
      </c>
      <c r="T18" s="260">
        <v>-8662</v>
      </c>
    </row>
    <row r="19" spans="1:20" x14ac:dyDescent="0.2">
      <c r="A19" s="128"/>
      <c r="B19" s="128"/>
      <c r="C19" s="317"/>
      <c r="D19" s="317"/>
      <c r="E19" s="317"/>
      <c r="P19" s="300" t="s">
        <v>182</v>
      </c>
      <c r="Q19" s="149" t="s">
        <v>94</v>
      </c>
      <c r="R19" s="291">
        <v>414400</v>
      </c>
      <c r="T19" s="168">
        <v>2928628</v>
      </c>
    </row>
    <row r="20" spans="1:20" x14ac:dyDescent="0.2">
      <c r="A20" s="128"/>
      <c r="B20" s="128"/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P20" s="128"/>
    </row>
    <row r="21" spans="1:20" ht="21.9" customHeight="1" x14ac:dyDescent="0.2">
      <c r="A21" s="128"/>
      <c r="B21" s="128"/>
      <c r="C21" s="426" t="s">
        <v>453</v>
      </c>
      <c r="D21" s="426"/>
      <c r="E21" s="426"/>
      <c r="F21" s="426"/>
      <c r="G21" s="426"/>
      <c r="P21" s="128"/>
      <c r="R21" s="419" t="s">
        <v>395</v>
      </c>
    </row>
    <row r="22" spans="1:20" ht="11.25" customHeight="1" thickBot="1" x14ac:dyDescent="0.25">
      <c r="A22" s="128"/>
      <c r="B22" s="128"/>
      <c r="C22" s="287"/>
      <c r="D22" s="112" t="s">
        <v>382</v>
      </c>
      <c r="E22" s="424" t="s">
        <v>380</v>
      </c>
      <c r="F22" s="424"/>
      <c r="G22" s="424"/>
      <c r="H22" s="424"/>
      <c r="I22" s="424"/>
      <c r="J22" s="424"/>
      <c r="K22" s="424"/>
      <c r="L22" s="424"/>
      <c r="M22" s="424"/>
      <c r="N22" s="424"/>
      <c r="O22" s="424"/>
      <c r="P22" s="128"/>
      <c r="Q22" s="301"/>
      <c r="R22" s="420"/>
    </row>
    <row r="23" spans="1:20" x14ac:dyDescent="0.2">
      <c r="A23" s="128"/>
      <c r="B23" s="128"/>
      <c r="C23" s="294"/>
      <c r="D23" s="297"/>
      <c r="E23" s="399" t="s">
        <v>483</v>
      </c>
      <c r="F23" s="399" t="s">
        <v>482</v>
      </c>
      <c r="G23" s="399" t="s">
        <v>481</v>
      </c>
      <c r="H23" s="399" t="s">
        <v>480</v>
      </c>
      <c r="I23" s="399" t="s">
        <v>479</v>
      </c>
      <c r="J23" s="399" t="s">
        <v>478</v>
      </c>
      <c r="K23" s="399" t="s">
        <v>477</v>
      </c>
      <c r="L23" s="399" t="s">
        <v>476</v>
      </c>
      <c r="M23" s="399" t="s">
        <v>475</v>
      </c>
      <c r="N23" s="399" t="s">
        <v>474</v>
      </c>
      <c r="O23" s="399" t="s">
        <v>383</v>
      </c>
      <c r="P23" s="128"/>
      <c r="Q23" s="297"/>
      <c r="R23" s="322"/>
    </row>
    <row r="24" spans="1:20" hidden="1" x14ac:dyDescent="0.2">
      <c r="A24" s="128"/>
      <c r="B24" s="128"/>
      <c r="C24" s="290"/>
      <c r="D24" s="142"/>
      <c r="E24" s="299" t="s">
        <v>258</v>
      </c>
      <c r="F24" s="299" t="s">
        <v>286</v>
      </c>
      <c r="G24" s="299" t="s">
        <v>288</v>
      </c>
      <c r="H24" s="299" t="s">
        <v>289</v>
      </c>
      <c r="I24" s="299" t="s">
        <v>290</v>
      </c>
      <c r="J24" s="299" t="s">
        <v>291</v>
      </c>
      <c r="K24" s="299" t="s">
        <v>292</v>
      </c>
      <c r="L24" s="299" t="s">
        <v>261</v>
      </c>
      <c r="M24" s="299" t="s">
        <v>262</v>
      </c>
      <c r="N24" s="299" t="s">
        <v>396</v>
      </c>
      <c r="O24" s="299" t="s">
        <v>263</v>
      </c>
      <c r="P24" s="128"/>
      <c r="Q24" s="142"/>
      <c r="R24" s="299" t="s">
        <v>397</v>
      </c>
    </row>
    <row r="25" spans="1:20" x14ac:dyDescent="0.2">
      <c r="A25" s="128"/>
      <c r="B25" s="128"/>
      <c r="C25" s="295" t="s">
        <v>384</v>
      </c>
      <c r="D25" s="149" t="s">
        <v>64</v>
      </c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185">
        <v>298475</v>
      </c>
      <c r="P25" s="128"/>
      <c r="Q25" s="298" t="s">
        <v>64</v>
      </c>
      <c r="R25" s="153">
        <v>275108</v>
      </c>
    </row>
    <row r="26" spans="1:20" x14ac:dyDescent="0.2">
      <c r="A26" s="128"/>
      <c r="B26" s="128"/>
      <c r="C26" s="152" t="s">
        <v>385</v>
      </c>
      <c r="D26" s="149" t="s">
        <v>74</v>
      </c>
      <c r="E26" s="151">
        <v>0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  <c r="K26" s="151">
        <v>0</v>
      </c>
      <c r="L26" s="151">
        <v>0</v>
      </c>
      <c r="M26" s="151">
        <v>60284</v>
      </c>
      <c r="N26" s="151">
        <v>57044</v>
      </c>
      <c r="P26" s="128"/>
      <c r="Q26" s="149" t="s">
        <v>74</v>
      </c>
      <c r="R26" s="153">
        <v>53008</v>
      </c>
    </row>
    <row r="27" spans="1:20" x14ac:dyDescent="0.2">
      <c r="A27" s="128"/>
      <c r="B27" s="128"/>
      <c r="C27" s="152" t="s">
        <v>386</v>
      </c>
      <c r="D27" s="149" t="s">
        <v>76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65187</v>
      </c>
      <c r="M27" s="151">
        <v>58089</v>
      </c>
      <c r="P27" s="128"/>
      <c r="Q27" s="149" t="s">
        <v>76</v>
      </c>
      <c r="R27" s="153">
        <v>54274</v>
      </c>
    </row>
    <row r="28" spans="1:20" x14ac:dyDescent="0.2">
      <c r="A28" s="128"/>
      <c r="B28" s="128"/>
      <c r="C28" s="152" t="s">
        <v>387</v>
      </c>
      <c r="D28" s="149" t="s">
        <v>78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70806</v>
      </c>
      <c r="L28" s="151">
        <v>65049</v>
      </c>
      <c r="P28" s="128"/>
      <c r="Q28" s="149" t="s">
        <v>78</v>
      </c>
      <c r="R28" s="153">
        <v>61499</v>
      </c>
    </row>
    <row r="29" spans="1:20" x14ac:dyDescent="0.2">
      <c r="A29" s="128"/>
      <c r="B29" s="128"/>
      <c r="C29" s="152" t="s">
        <v>388</v>
      </c>
      <c r="D29" s="149" t="s">
        <v>80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90300</v>
      </c>
      <c r="K29" s="151">
        <v>73949</v>
      </c>
      <c r="P29" s="128"/>
      <c r="Q29" s="149" t="s">
        <v>80</v>
      </c>
      <c r="R29" s="153">
        <v>69501</v>
      </c>
    </row>
    <row r="30" spans="1:20" x14ac:dyDescent="0.2">
      <c r="A30" s="128"/>
      <c r="B30" s="128"/>
      <c r="C30" s="152" t="s">
        <v>389</v>
      </c>
      <c r="D30" s="149" t="s">
        <v>82</v>
      </c>
      <c r="E30" s="151">
        <v>0</v>
      </c>
      <c r="F30" s="151">
        <v>0</v>
      </c>
      <c r="G30" s="151">
        <v>0</v>
      </c>
      <c r="H30" s="151">
        <v>0</v>
      </c>
      <c r="I30" s="151">
        <v>115308</v>
      </c>
      <c r="J30" s="151">
        <v>114467</v>
      </c>
      <c r="P30" s="128"/>
      <c r="Q30" s="149" t="s">
        <v>82</v>
      </c>
      <c r="R30" s="153">
        <v>107188</v>
      </c>
    </row>
    <row r="31" spans="1:20" x14ac:dyDescent="0.2">
      <c r="A31" s="128"/>
      <c r="B31" s="128"/>
      <c r="C31" s="152" t="s">
        <v>390</v>
      </c>
      <c r="D31" s="149" t="s">
        <v>84</v>
      </c>
      <c r="E31" s="151">
        <v>0</v>
      </c>
      <c r="F31" s="151">
        <v>0</v>
      </c>
      <c r="G31" s="151">
        <v>0</v>
      </c>
      <c r="H31" s="151">
        <v>130424</v>
      </c>
      <c r="I31" s="151">
        <v>106544</v>
      </c>
      <c r="P31" s="128"/>
      <c r="Q31" s="149" t="s">
        <v>84</v>
      </c>
      <c r="R31" s="153">
        <v>100285</v>
      </c>
    </row>
    <row r="32" spans="1:20" x14ac:dyDescent="0.2">
      <c r="A32" s="128"/>
      <c r="B32" s="128"/>
      <c r="C32" s="152" t="s">
        <v>391</v>
      </c>
      <c r="D32" s="149" t="s">
        <v>86</v>
      </c>
      <c r="E32" s="151">
        <v>0</v>
      </c>
      <c r="F32" s="151">
        <v>0</v>
      </c>
      <c r="G32" s="151">
        <v>216236</v>
      </c>
      <c r="H32" s="151">
        <v>155081</v>
      </c>
      <c r="P32" s="128"/>
      <c r="Q32" s="149" t="s">
        <v>86</v>
      </c>
      <c r="R32" s="153">
        <v>145774</v>
      </c>
    </row>
    <row r="33" spans="1:18" x14ac:dyDescent="0.2">
      <c r="A33" s="128"/>
      <c r="B33" s="128"/>
      <c r="C33" s="152" t="s">
        <v>392</v>
      </c>
      <c r="D33" s="149" t="s">
        <v>88</v>
      </c>
      <c r="E33" s="151">
        <v>0</v>
      </c>
      <c r="F33" s="151">
        <v>405015</v>
      </c>
      <c r="G33" s="151">
        <v>263170</v>
      </c>
      <c r="P33" s="128"/>
      <c r="Q33" s="149" t="s">
        <v>88</v>
      </c>
      <c r="R33" s="153">
        <v>251060</v>
      </c>
    </row>
    <row r="34" spans="1:18" x14ac:dyDescent="0.2">
      <c r="A34" s="128"/>
      <c r="B34" s="128"/>
      <c r="C34" s="152" t="s">
        <v>393</v>
      </c>
      <c r="D34" s="149" t="s">
        <v>90</v>
      </c>
      <c r="E34" s="151">
        <v>429867</v>
      </c>
      <c r="F34" s="151">
        <v>606295</v>
      </c>
      <c r="P34" s="128"/>
      <c r="Q34" s="149" t="s">
        <v>90</v>
      </c>
      <c r="R34" s="153">
        <v>590116</v>
      </c>
    </row>
    <row r="35" spans="1:18" x14ac:dyDescent="0.2">
      <c r="A35" s="128"/>
      <c r="B35" s="128"/>
      <c r="C35" s="152" t="s">
        <v>394</v>
      </c>
      <c r="D35" s="149" t="s">
        <v>92</v>
      </c>
      <c r="E35" s="151">
        <v>429535</v>
      </c>
      <c r="P35" s="128"/>
      <c r="Q35" s="149" t="s">
        <v>92</v>
      </c>
      <c r="R35" s="153">
        <v>412758</v>
      </c>
    </row>
    <row r="36" spans="1:18" x14ac:dyDescent="0.2">
      <c r="A36" s="128"/>
      <c r="B36" s="128"/>
      <c r="C36" s="317"/>
      <c r="D36" s="317"/>
      <c r="E36" s="317"/>
      <c r="P36" s="300" t="s">
        <v>182</v>
      </c>
      <c r="Q36" s="149" t="s">
        <v>94</v>
      </c>
      <c r="R36" s="291">
        <v>2120571</v>
      </c>
    </row>
    <row r="37" spans="1:18" x14ac:dyDescent="0.2">
      <c r="A37" s="128"/>
      <c r="B37" s="128"/>
      <c r="P37" s="128"/>
    </row>
    <row r="38" spans="1:18" x14ac:dyDescent="0.2">
      <c r="A38" s="128"/>
      <c r="B38" s="128"/>
      <c r="P38" s="128"/>
    </row>
    <row r="39" spans="1:18" x14ac:dyDescent="0.2">
      <c r="A39" s="128"/>
      <c r="B39" s="128"/>
      <c r="P39" s="128"/>
    </row>
    <row r="40" spans="1:18" x14ac:dyDescent="0.2">
      <c r="A40" s="128"/>
      <c r="B40" s="128"/>
      <c r="P40" s="128"/>
    </row>
    <row r="41" spans="1:18" x14ac:dyDescent="0.2">
      <c r="A41" s="128"/>
      <c r="B41" s="128"/>
      <c r="P41" s="128"/>
    </row>
    <row r="42" spans="1:18" x14ac:dyDescent="0.2">
      <c r="A42" s="128"/>
      <c r="B42" s="128"/>
      <c r="P42" s="128"/>
    </row>
    <row r="43" spans="1:18" x14ac:dyDescent="0.2">
      <c r="A43" s="128"/>
      <c r="B43" s="128"/>
      <c r="P43" s="128"/>
    </row>
    <row r="44" spans="1:18" x14ac:dyDescent="0.2">
      <c r="A44" s="128"/>
      <c r="B44" s="128"/>
      <c r="P44" s="128"/>
    </row>
    <row r="45" spans="1:18" x14ac:dyDescent="0.2">
      <c r="A45" s="128"/>
      <c r="B45" s="128"/>
      <c r="P45" s="128"/>
    </row>
    <row r="46" spans="1:18" x14ac:dyDescent="0.2">
      <c r="A46" s="128"/>
      <c r="B46" s="128"/>
      <c r="P46" s="128"/>
    </row>
    <row r="47" spans="1:18" x14ac:dyDescent="0.2">
      <c r="A47" s="128"/>
      <c r="B47" s="128"/>
      <c r="P47" s="128"/>
    </row>
    <row r="48" spans="1:18" x14ac:dyDescent="0.2">
      <c r="A48" s="128"/>
      <c r="B48" s="128"/>
      <c r="P48" s="128"/>
    </row>
    <row r="49" spans="1:16" x14ac:dyDescent="0.2">
      <c r="A49" s="128"/>
      <c r="B49" s="128"/>
      <c r="P49" s="128"/>
    </row>
    <row r="50" spans="1:16" x14ac:dyDescent="0.2">
      <c r="A50" s="128"/>
      <c r="B50" s="128"/>
      <c r="P50" s="128"/>
    </row>
    <row r="51" spans="1:16" x14ac:dyDescent="0.2">
      <c r="A51" s="128"/>
      <c r="B51" s="128"/>
      <c r="P51" s="128"/>
    </row>
    <row r="52" spans="1:16" x14ac:dyDescent="0.2">
      <c r="A52" s="128"/>
      <c r="B52" s="128"/>
      <c r="P52" s="128"/>
    </row>
    <row r="53" spans="1:16" x14ac:dyDescent="0.2">
      <c r="A53" s="128"/>
      <c r="B53" s="128"/>
      <c r="P53" s="128"/>
    </row>
    <row r="54" spans="1:16" x14ac:dyDescent="0.2">
      <c r="A54" s="128"/>
      <c r="B54" s="128"/>
      <c r="P54" s="128"/>
    </row>
    <row r="55" spans="1:16" x14ac:dyDescent="0.2">
      <c r="A55" s="128"/>
      <c r="B55" s="128"/>
      <c r="P55" s="128"/>
    </row>
    <row r="56" spans="1:16" x14ac:dyDescent="0.2">
      <c r="A56" s="128"/>
      <c r="B56" s="128"/>
      <c r="P56" s="128"/>
    </row>
    <row r="57" spans="1:16" x14ac:dyDescent="0.2">
      <c r="A57" s="128"/>
      <c r="B57" s="128"/>
      <c r="P57" s="128"/>
    </row>
    <row r="58" spans="1:16" x14ac:dyDescent="0.2">
      <c r="A58" s="128"/>
      <c r="B58" s="128"/>
      <c r="P58" s="128"/>
    </row>
    <row r="59" spans="1:16" x14ac:dyDescent="0.2">
      <c r="A59" s="128"/>
      <c r="B59" s="128"/>
      <c r="P59" s="128"/>
    </row>
    <row r="60" spans="1:16" x14ac:dyDescent="0.2">
      <c r="A60" s="128"/>
      <c r="B60" s="128"/>
      <c r="P60" s="128"/>
    </row>
    <row r="61" spans="1:16" x14ac:dyDescent="0.2">
      <c r="A61" s="128"/>
      <c r="B61" s="128"/>
      <c r="P61" s="128"/>
    </row>
    <row r="62" spans="1:16" x14ac:dyDescent="0.2">
      <c r="A62" s="128"/>
      <c r="B62" s="128"/>
      <c r="P62" s="128"/>
    </row>
    <row r="63" spans="1:16" x14ac:dyDescent="0.2">
      <c r="A63" s="128"/>
      <c r="B63" s="128"/>
      <c r="P63" s="128"/>
    </row>
    <row r="64" spans="1:16" x14ac:dyDescent="0.2">
      <c r="A64" s="128"/>
      <c r="B64" s="128"/>
      <c r="P64" s="128"/>
    </row>
    <row r="65" spans="1:16" x14ac:dyDescent="0.2">
      <c r="A65" s="128"/>
      <c r="B65" s="128"/>
      <c r="P65" s="128"/>
    </row>
    <row r="66" spans="1:16" x14ac:dyDescent="0.2">
      <c r="A66" s="128"/>
      <c r="B66" s="128"/>
      <c r="P66" s="128"/>
    </row>
    <row r="67" spans="1:16" x14ac:dyDescent="0.2">
      <c r="A67" s="128"/>
      <c r="B67" s="128"/>
      <c r="P67" s="128"/>
    </row>
    <row r="68" spans="1:16" x14ac:dyDescent="0.2">
      <c r="A68" s="128"/>
      <c r="B68" s="128"/>
      <c r="P68" s="128"/>
    </row>
    <row r="69" spans="1:16" x14ac:dyDescent="0.2">
      <c r="A69" s="128"/>
      <c r="B69" s="128"/>
      <c r="P69" s="128"/>
    </row>
    <row r="70" spans="1:16" x14ac:dyDescent="0.2">
      <c r="A70" s="128"/>
      <c r="B70" s="128"/>
      <c r="P70" s="128"/>
    </row>
    <row r="71" spans="1:16" x14ac:dyDescent="0.2">
      <c r="A71" s="128"/>
      <c r="B71" s="128"/>
      <c r="P71" s="128"/>
    </row>
    <row r="72" spans="1:16" x14ac:dyDescent="0.2">
      <c r="A72" s="128"/>
      <c r="B72" s="128"/>
      <c r="P72" s="128"/>
    </row>
    <row r="73" spans="1:16" x14ac:dyDescent="0.2">
      <c r="A73" s="128"/>
      <c r="B73" s="128"/>
      <c r="P73" s="128"/>
    </row>
    <row r="74" spans="1:16" x14ac:dyDescent="0.2">
      <c r="A74" s="128"/>
      <c r="B74" s="128"/>
      <c r="P74" s="128"/>
    </row>
    <row r="75" spans="1:16" x14ac:dyDescent="0.2">
      <c r="A75" s="128"/>
      <c r="B75" s="128"/>
      <c r="P75" s="128"/>
    </row>
    <row r="76" spans="1:16" x14ac:dyDescent="0.2">
      <c r="A76" s="128"/>
      <c r="B76" s="128"/>
      <c r="P76" s="128"/>
    </row>
    <row r="77" spans="1:16" x14ac:dyDescent="0.2">
      <c r="A77" s="128"/>
      <c r="B77" s="128"/>
      <c r="P77" s="128"/>
    </row>
    <row r="78" spans="1:16" x14ac:dyDescent="0.2">
      <c r="A78" s="128"/>
      <c r="B78" s="128"/>
      <c r="P78" s="128"/>
    </row>
    <row r="79" spans="1:16" x14ac:dyDescent="0.2">
      <c r="A79" s="128"/>
      <c r="B79" s="128"/>
      <c r="P79" s="128"/>
    </row>
    <row r="80" spans="1:16" x14ac:dyDescent="0.2">
      <c r="A80" s="128"/>
      <c r="B80" s="128"/>
      <c r="P80" s="128"/>
    </row>
    <row r="81" spans="1:16" x14ac:dyDescent="0.2">
      <c r="A81" s="128"/>
      <c r="B81" s="128"/>
      <c r="P81" s="128"/>
    </row>
    <row r="82" spans="1:16" x14ac:dyDescent="0.2">
      <c r="A82" s="128"/>
      <c r="B82" s="128"/>
      <c r="P82" s="128"/>
    </row>
    <row r="83" spans="1:16" x14ac:dyDescent="0.2">
      <c r="A83" s="128"/>
      <c r="B83" s="128"/>
      <c r="P83" s="128"/>
    </row>
    <row r="84" spans="1:16" x14ac:dyDescent="0.2">
      <c r="A84" s="128"/>
      <c r="B84" s="128"/>
      <c r="P84" s="128"/>
    </row>
    <row r="85" spans="1:16" x14ac:dyDescent="0.2">
      <c r="A85" s="128"/>
      <c r="B85" s="128"/>
      <c r="P85" s="128"/>
    </row>
    <row r="86" spans="1:16" x14ac:dyDescent="0.2">
      <c r="A86" s="128"/>
      <c r="B86" s="128"/>
      <c r="P86" s="128"/>
    </row>
    <row r="87" spans="1:16" x14ac:dyDescent="0.2">
      <c r="A87" s="128"/>
      <c r="B87" s="128"/>
      <c r="P87" s="128"/>
    </row>
    <row r="88" spans="1:16" x14ac:dyDescent="0.2">
      <c r="A88" s="128"/>
      <c r="B88" s="128"/>
      <c r="P88" s="128"/>
    </row>
    <row r="89" spans="1:16" x14ac:dyDescent="0.2">
      <c r="A89" s="128"/>
      <c r="B89" s="128"/>
      <c r="P89" s="128"/>
    </row>
    <row r="90" spans="1:16" x14ac:dyDescent="0.2">
      <c r="A90" s="128"/>
      <c r="B90" s="128"/>
      <c r="P90" s="128"/>
    </row>
    <row r="91" spans="1:16" x14ac:dyDescent="0.2">
      <c r="A91" s="128"/>
      <c r="B91" s="128"/>
      <c r="P91" s="128"/>
    </row>
    <row r="92" spans="1:16" x14ac:dyDescent="0.2">
      <c r="A92" s="128"/>
      <c r="B92" s="128"/>
      <c r="P92" s="128"/>
    </row>
    <row r="93" spans="1:16" x14ac:dyDescent="0.2">
      <c r="A93" s="128"/>
      <c r="B93" s="128"/>
      <c r="P93" s="128"/>
    </row>
    <row r="94" spans="1:16" x14ac:dyDescent="0.2">
      <c r="A94" s="128"/>
      <c r="B94" s="128"/>
      <c r="P94" s="128"/>
    </row>
    <row r="95" spans="1:16" x14ac:dyDescent="0.2">
      <c r="A95" s="128"/>
      <c r="B95" s="128"/>
      <c r="P95" s="128"/>
    </row>
    <row r="96" spans="1:16" x14ac:dyDescent="0.2">
      <c r="A96" s="128"/>
      <c r="B96" s="128"/>
      <c r="P96" s="128"/>
    </row>
    <row r="97" spans="1:16" x14ac:dyDescent="0.2">
      <c r="A97" s="128"/>
      <c r="B97" s="128"/>
      <c r="P97" s="128"/>
    </row>
    <row r="98" spans="1:16" x14ac:dyDescent="0.2">
      <c r="A98" s="128"/>
      <c r="B98" s="128"/>
      <c r="P98" s="128"/>
    </row>
    <row r="99" spans="1:16" x14ac:dyDescent="0.2">
      <c r="A99" s="128"/>
      <c r="B99" s="128"/>
      <c r="P99" s="128"/>
    </row>
    <row r="100" spans="1:16" x14ac:dyDescent="0.2">
      <c r="A100" s="128"/>
      <c r="B100" s="128"/>
      <c r="P100" s="128"/>
    </row>
    <row r="101" spans="1:16" ht="10.8" thickBot="1" x14ac:dyDescent="0.25">
      <c r="P101" s="128"/>
    </row>
  </sheetData>
  <mergeCells count="9">
    <mergeCell ref="R4:R5"/>
    <mergeCell ref="R21:R22"/>
    <mergeCell ref="T4:T5"/>
    <mergeCell ref="C3:M3"/>
    <mergeCell ref="E22:O22"/>
    <mergeCell ref="C20:M20"/>
    <mergeCell ref="E5:O5"/>
    <mergeCell ref="C4:O4"/>
    <mergeCell ref="C21:G21"/>
  </mergeCells>
  <hyperlinks>
    <hyperlink ref="A1" location="MAIN!A4" display="MAIN" xr:uid="{00000000-0004-0000-1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theme="8" tint="0.79985961485641044"/>
  </sheetPr>
  <dimension ref="A1:Y100"/>
  <sheetViews>
    <sheetView workbookViewId="0">
      <pane xSplit="3" ySplit="4" topLeftCell="D38" activePane="bottomRight" state="frozen"/>
      <selection pane="topRight"/>
      <selection pane="bottomLeft"/>
      <selection pane="bottomRight" activeCell="P66" sqref="P66"/>
    </sheetView>
  </sheetViews>
  <sheetFormatPr baseColWidth="10" defaultColWidth="11.140625" defaultRowHeight="10.199999999999999" x14ac:dyDescent="0.2"/>
  <cols>
    <col min="1" max="1" width="11.42578125" style="3" customWidth="1"/>
    <col min="2" max="2" width="2" style="3" customWidth="1"/>
    <col min="3" max="3" width="76" style="134" customWidth="1"/>
    <col min="4" max="4" width="6.7109375" style="130" hidden="1" customWidth="1"/>
    <col min="5" max="5" width="13.7109375" style="130" customWidth="1"/>
    <col min="6" max="6" width="16.85546875" style="130" customWidth="1"/>
    <col min="7" max="9" width="13.7109375" style="130" customWidth="1"/>
    <col min="10" max="10" width="7.42578125" style="130" customWidth="1"/>
    <col min="11" max="16384" width="11.140625" style="3"/>
  </cols>
  <sheetData>
    <row r="1" spans="1:25" ht="18.75" customHeight="1" thickBot="1" x14ac:dyDescent="0.25">
      <c r="A1" s="110" t="s">
        <v>47</v>
      </c>
      <c r="C1" s="133"/>
      <c r="D1" s="128"/>
      <c r="E1" s="128"/>
      <c r="F1" s="128"/>
      <c r="G1" s="128"/>
      <c r="H1" s="128"/>
      <c r="I1" s="128"/>
      <c r="J1" s="128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5" x14ac:dyDescent="0.2">
      <c r="A2" s="111"/>
      <c r="B2" s="111"/>
      <c r="C2" s="30" t="s">
        <v>611</v>
      </c>
      <c r="D2" s="128"/>
      <c r="E2" s="128"/>
      <c r="F2" s="128"/>
      <c r="G2" s="128"/>
      <c r="H2" s="128"/>
      <c r="I2" s="128"/>
      <c r="J2" s="128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x14ac:dyDescent="0.2">
      <c r="A3" s="111"/>
      <c r="B3" s="111"/>
      <c r="C3" s="133"/>
      <c r="D3" s="128"/>
      <c r="E3" s="128"/>
      <c r="F3" s="128"/>
      <c r="G3" s="128"/>
      <c r="H3" s="128"/>
      <c r="I3" s="128"/>
      <c r="J3" s="128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5" ht="33.75" customHeight="1" thickBot="1" x14ac:dyDescent="0.25">
      <c r="A4" s="111"/>
      <c r="B4" s="111"/>
      <c r="C4" s="407" t="s">
        <v>601</v>
      </c>
      <c r="D4" s="112"/>
      <c r="E4" s="117" t="s">
        <v>182</v>
      </c>
      <c r="F4" s="406" t="s">
        <v>183</v>
      </c>
      <c r="G4" s="406" t="s">
        <v>184</v>
      </c>
      <c r="H4" s="406" t="s">
        <v>185</v>
      </c>
      <c r="I4" s="406" t="s">
        <v>186</v>
      </c>
      <c r="J4" s="128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5" hidden="1" x14ac:dyDescent="0.2">
      <c r="A5" s="111"/>
      <c r="B5" s="111"/>
      <c r="C5" s="138"/>
      <c r="D5" s="139"/>
      <c r="E5" s="140" t="s">
        <v>187</v>
      </c>
      <c r="F5" s="140" t="s">
        <v>188</v>
      </c>
      <c r="G5" s="140" t="s">
        <v>189</v>
      </c>
      <c r="H5" s="140" t="s">
        <v>190</v>
      </c>
      <c r="I5" s="140" t="s">
        <v>191</v>
      </c>
      <c r="J5" s="128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5" ht="19.5" customHeight="1" x14ac:dyDescent="0.2">
      <c r="A6" s="111"/>
      <c r="B6" s="111"/>
      <c r="C6" s="141" t="s">
        <v>192</v>
      </c>
      <c r="D6" s="142"/>
      <c r="E6" s="143"/>
      <c r="F6" s="143"/>
      <c r="G6" s="143"/>
      <c r="H6" s="143"/>
      <c r="I6" s="143"/>
      <c r="J6" s="128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</row>
    <row r="7" spans="1:25" ht="11.25" customHeight="1" x14ac:dyDescent="0.2">
      <c r="A7" s="111"/>
      <c r="B7" s="111"/>
      <c r="C7" s="144" t="s">
        <v>193</v>
      </c>
      <c r="D7" s="145" t="s">
        <v>194</v>
      </c>
      <c r="E7" s="146">
        <v>1524197</v>
      </c>
      <c r="F7" s="147">
        <v>1524197</v>
      </c>
      <c r="G7" s="242"/>
      <c r="H7" s="147">
        <v>0</v>
      </c>
      <c r="I7" s="242"/>
      <c r="J7" s="128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</row>
    <row r="8" spans="1:25" ht="11.25" customHeight="1" x14ac:dyDescent="0.2">
      <c r="A8" s="111"/>
      <c r="B8" s="111"/>
      <c r="C8" s="148" t="s">
        <v>196</v>
      </c>
      <c r="D8" s="149" t="s">
        <v>50</v>
      </c>
      <c r="E8" s="150">
        <v>809338</v>
      </c>
      <c r="F8" s="151">
        <v>809338</v>
      </c>
      <c r="G8" s="243"/>
      <c r="H8" s="151">
        <v>0</v>
      </c>
      <c r="I8" s="243"/>
      <c r="J8" s="128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</row>
    <row r="9" spans="1:25" ht="22.5" customHeight="1" x14ac:dyDescent="0.2">
      <c r="A9" s="111"/>
      <c r="B9" s="111"/>
      <c r="C9" s="148" t="s">
        <v>454</v>
      </c>
      <c r="D9" s="149" t="s">
        <v>52</v>
      </c>
      <c r="E9" s="150">
        <v>0</v>
      </c>
      <c r="F9" s="151">
        <v>0</v>
      </c>
      <c r="G9" s="243"/>
      <c r="H9" s="151">
        <v>0</v>
      </c>
      <c r="I9" s="243"/>
      <c r="J9" s="128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spans="1:25" ht="11.25" customHeight="1" x14ac:dyDescent="0.2">
      <c r="A10" s="111"/>
      <c r="B10" s="111"/>
      <c r="C10" s="148" t="s">
        <v>197</v>
      </c>
      <c r="D10" s="149" t="s">
        <v>54</v>
      </c>
      <c r="E10" s="150">
        <v>0</v>
      </c>
      <c r="F10" s="243"/>
      <c r="G10" s="151">
        <v>0</v>
      </c>
      <c r="H10" s="151">
        <v>0</v>
      </c>
      <c r="I10" s="151">
        <v>0</v>
      </c>
      <c r="J10" s="128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</row>
    <row r="11" spans="1:25" ht="11.25" customHeight="1" x14ac:dyDescent="0.2">
      <c r="A11" s="111"/>
      <c r="B11" s="111"/>
      <c r="C11" s="148" t="s">
        <v>198</v>
      </c>
      <c r="D11" s="149" t="s">
        <v>58</v>
      </c>
      <c r="E11" s="150">
        <v>0</v>
      </c>
      <c r="F11" s="151">
        <v>0</v>
      </c>
      <c r="G11" s="243"/>
      <c r="H11" s="243"/>
      <c r="I11" s="243"/>
      <c r="J11" s="128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</row>
    <row r="12" spans="1:25" ht="11.25" customHeight="1" x14ac:dyDescent="0.2">
      <c r="A12" s="111"/>
      <c r="B12" s="111"/>
      <c r="C12" s="148" t="s">
        <v>199</v>
      </c>
      <c r="D12" s="149" t="s">
        <v>62</v>
      </c>
      <c r="E12" s="150">
        <v>0</v>
      </c>
      <c r="F12" s="243"/>
      <c r="G12" s="151">
        <v>0</v>
      </c>
      <c r="H12" s="151">
        <v>0</v>
      </c>
      <c r="I12" s="151">
        <v>0</v>
      </c>
      <c r="J12" s="128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</row>
    <row r="13" spans="1:25" ht="11.25" customHeight="1" x14ac:dyDescent="0.2">
      <c r="A13" s="111"/>
      <c r="B13" s="111"/>
      <c r="C13" s="148" t="s">
        <v>200</v>
      </c>
      <c r="D13" s="149" t="s">
        <v>66</v>
      </c>
      <c r="E13" s="150">
        <v>0</v>
      </c>
      <c r="F13" s="243"/>
      <c r="G13" s="151">
        <v>0</v>
      </c>
      <c r="H13" s="151">
        <v>0</v>
      </c>
      <c r="I13" s="151">
        <v>0</v>
      </c>
      <c r="J13" s="128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</row>
    <row r="14" spans="1:25" ht="11.25" customHeight="1" x14ac:dyDescent="0.2">
      <c r="A14" s="111"/>
      <c r="B14" s="111"/>
      <c r="C14" s="141" t="s">
        <v>201</v>
      </c>
      <c r="D14" s="149" t="s">
        <v>70</v>
      </c>
      <c r="E14" s="150">
        <v>4328930</v>
      </c>
      <c r="F14" s="151">
        <v>4328930</v>
      </c>
      <c r="G14" s="243"/>
      <c r="H14" s="243"/>
      <c r="I14" s="243"/>
      <c r="J14" s="128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</row>
    <row r="15" spans="1:25" ht="11.25" customHeight="1" x14ac:dyDescent="0.2">
      <c r="A15" s="111"/>
      <c r="B15" s="111"/>
      <c r="C15" s="148" t="s">
        <v>172</v>
      </c>
      <c r="D15" s="149" t="s">
        <v>71</v>
      </c>
      <c r="E15" s="150">
        <v>2227080</v>
      </c>
      <c r="F15" s="243"/>
      <c r="G15" s="151">
        <v>861930</v>
      </c>
      <c r="H15" s="151">
        <v>1365150</v>
      </c>
      <c r="I15" s="151">
        <v>0</v>
      </c>
      <c r="J15" s="128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</row>
    <row r="16" spans="1:25" ht="11.25" customHeight="1" x14ac:dyDescent="0.2">
      <c r="A16" s="111"/>
      <c r="B16" s="111"/>
      <c r="C16" s="148" t="s">
        <v>202</v>
      </c>
      <c r="D16" s="149" t="s">
        <v>74</v>
      </c>
      <c r="E16" s="150">
        <v>93728</v>
      </c>
      <c r="F16" s="243"/>
      <c r="G16" s="243"/>
      <c r="H16" s="243"/>
      <c r="I16" s="151">
        <v>93728</v>
      </c>
      <c r="J16" s="128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</row>
    <row r="17" spans="1:25" ht="21" customHeight="1" x14ac:dyDescent="0.2">
      <c r="A17" s="111"/>
      <c r="B17" s="111"/>
      <c r="C17" s="148" t="s">
        <v>349</v>
      </c>
      <c r="D17" s="149" t="s">
        <v>78</v>
      </c>
      <c r="E17" s="150">
        <v>0</v>
      </c>
      <c r="F17" s="151">
        <v>0</v>
      </c>
      <c r="G17" s="151">
        <v>0</v>
      </c>
      <c r="H17" s="151">
        <v>0</v>
      </c>
      <c r="I17" s="151">
        <v>0</v>
      </c>
      <c r="J17" s="128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</row>
    <row r="18" spans="1:25" ht="34.5" customHeight="1" x14ac:dyDescent="0.2">
      <c r="A18" s="111"/>
      <c r="B18" s="111"/>
      <c r="C18" s="141" t="s">
        <v>203</v>
      </c>
      <c r="D18" s="154"/>
      <c r="E18" s="155"/>
      <c r="F18" s="155"/>
      <c r="G18" s="155"/>
      <c r="H18" s="155"/>
      <c r="I18" s="155"/>
      <c r="J18" s="128"/>
      <c r="K18" s="346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</row>
    <row r="19" spans="1:25" ht="24" customHeight="1" x14ac:dyDescent="0.2">
      <c r="A19" s="111"/>
      <c r="B19" s="111"/>
      <c r="C19" s="148" t="s">
        <v>203</v>
      </c>
      <c r="D19" s="149" t="s">
        <v>86</v>
      </c>
      <c r="E19" s="150">
        <v>0</v>
      </c>
      <c r="F19" s="151">
        <v>0</v>
      </c>
      <c r="G19" s="243"/>
      <c r="H19" s="243"/>
      <c r="I19" s="243"/>
      <c r="J19" s="128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</row>
    <row r="20" spans="1:25" ht="11.25" customHeight="1" x14ac:dyDescent="0.2">
      <c r="A20" s="111"/>
      <c r="B20" s="111"/>
      <c r="C20" s="141" t="s">
        <v>204</v>
      </c>
      <c r="D20" s="142"/>
      <c r="E20" s="155"/>
      <c r="F20" s="155"/>
      <c r="G20" s="155"/>
      <c r="H20" s="155"/>
      <c r="I20" s="155"/>
      <c r="J20" s="128"/>
      <c r="K20" s="346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</row>
    <row r="21" spans="1:25" x14ac:dyDescent="0.2">
      <c r="A21" s="111"/>
      <c r="B21" s="111"/>
      <c r="C21" s="148" t="s">
        <v>301</v>
      </c>
      <c r="D21" s="156" t="s">
        <v>88</v>
      </c>
      <c r="E21" s="150">
        <v>0</v>
      </c>
      <c r="F21" s="151">
        <v>0</v>
      </c>
      <c r="G21" s="151">
        <v>0</v>
      </c>
      <c r="H21" s="151">
        <v>0</v>
      </c>
      <c r="I21" s="243"/>
      <c r="J21" s="128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  <row r="22" spans="1:25" ht="11.25" customHeight="1" thickBot="1" x14ac:dyDescent="0.25">
      <c r="A22" s="111"/>
      <c r="B22" s="111"/>
      <c r="C22" s="157" t="s">
        <v>205</v>
      </c>
      <c r="D22" s="158" t="s">
        <v>98</v>
      </c>
      <c r="E22" s="159">
        <v>8983273</v>
      </c>
      <c r="F22" s="160">
        <v>6662465</v>
      </c>
      <c r="G22" s="160">
        <v>861930</v>
      </c>
      <c r="H22" s="160">
        <v>1365150</v>
      </c>
      <c r="I22" s="160">
        <v>93728</v>
      </c>
      <c r="J22" s="128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</row>
    <row r="23" spans="1:25" x14ac:dyDescent="0.2">
      <c r="A23" s="111"/>
      <c r="B23" s="111"/>
      <c r="C23" s="133"/>
      <c r="D23" s="128"/>
      <c r="E23" s="128"/>
      <c r="F23" s="128"/>
      <c r="G23" s="128"/>
      <c r="H23" s="128"/>
      <c r="I23" s="128"/>
      <c r="J23" s="128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25" x14ac:dyDescent="0.2">
      <c r="A24" s="111"/>
      <c r="B24" s="111"/>
      <c r="C24" s="133"/>
      <c r="D24" s="128"/>
      <c r="E24" s="128"/>
      <c r="F24" s="128"/>
      <c r="G24" s="128"/>
      <c r="H24" s="128"/>
      <c r="I24" s="128"/>
      <c r="J24" s="128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</row>
    <row r="25" spans="1:25" x14ac:dyDescent="0.2">
      <c r="A25" s="111"/>
      <c r="B25" s="111"/>
      <c r="C25" s="30" t="s">
        <v>612</v>
      </c>
      <c r="D25" s="128"/>
      <c r="E25" s="128"/>
      <c r="F25" s="128"/>
      <c r="G25" s="128"/>
      <c r="H25" s="128"/>
      <c r="I25" s="128"/>
      <c r="J25" s="128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</row>
    <row r="26" spans="1:25" x14ac:dyDescent="0.2">
      <c r="A26" s="111"/>
      <c r="B26" s="111"/>
      <c r="C26" s="133"/>
      <c r="D26" s="128"/>
      <c r="E26" s="128"/>
      <c r="F26" s="128"/>
      <c r="G26" s="128"/>
      <c r="H26" s="128"/>
      <c r="I26" s="128"/>
      <c r="J26" s="128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</row>
    <row r="27" spans="1:25" ht="33.75" customHeight="1" thickBot="1" x14ac:dyDescent="0.25">
      <c r="A27" s="111"/>
      <c r="B27" s="111"/>
      <c r="C27" s="407" t="s">
        <v>601</v>
      </c>
      <c r="D27" s="112"/>
      <c r="E27" s="117" t="s">
        <v>182</v>
      </c>
      <c r="F27" s="406" t="s">
        <v>183</v>
      </c>
      <c r="G27" s="406" t="s">
        <v>184</v>
      </c>
      <c r="H27" s="406" t="s">
        <v>185</v>
      </c>
      <c r="I27" s="406" t="s">
        <v>186</v>
      </c>
      <c r="J27" s="128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</row>
    <row r="28" spans="1:25" hidden="1" x14ac:dyDescent="0.2">
      <c r="A28" s="111"/>
      <c r="B28" s="111"/>
      <c r="C28" s="138"/>
      <c r="D28" s="161"/>
      <c r="E28" s="140" t="s">
        <v>187</v>
      </c>
      <c r="F28" s="140" t="s">
        <v>188</v>
      </c>
      <c r="G28" s="140" t="s">
        <v>189</v>
      </c>
      <c r="H28" s="140" t="s">
        <v>190</v>
      </c>
      <c r="I28" s="140" t="s">
        <v>191</v>
      </c>
      <c r="J28" s="128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</row>
    <row r="29" spans="1:25" ht="11.25" customHeight="1" x14ac:dyDescent="0.2">
      <c r="A29" s="111"/>
      <c r="B29" s="111"/>
      <c r="C29" s="141" t="s">
        <v>206</v>
      </c>
      <c r="D29" s="162"/>
      <c r="E29" s="143"/>
      <c r="F29" s="143"/>
      <c r="G29" s="143"/>
      <c r="H29" s="143"/>
      <c r="I29" s="143"/>
      <c r="J29" s="128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</row>
    <row r="30" spans="1:25" ht="11.25" customHeight="1" x14ac:dyDescent="0.2">
      <c r="A30" s="111"/>
      <c r="B30" s="111"/>
      <c r="C30" s="222" t="s">
        <v>207</v>
      </c>
      <c r="D30" s="223" t="s">
        <v>99</v>
      </c>
      <c r="E30" s="195">
        <v>0</v>
      </c>
      <c r="F30" s="244"/>
      <c r="G30" s="244"/>
      <c r="H30" s="185">
        <v>0</v>
      </c>
      <c r="I30" s="244"/>
      <c r="J30" s="128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</row>
    <row r="31" spans="1:25" ht="20.399999999999999" x14ac:dyDescent="0.2">
      <c r="A31" s="111"/>
      <c r="B31" s="111"/>
      <c r="C31" s="329" t="s">
        <v>208</v>
      </c>
      <c r="D31" s="149" t="s">
        <v>101</v>
      </c>
      <c r="E31" s="150">
        <v>0</v>
      </c>
      <c r="F31" s="245"/>
      <c r="G31" s="245"/>
      <c r="H31" s="151">
        <v>0</v>
      </c>
      <c r="I31" s="245"/>
      <c r="J31" s="128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</row>
    <row r="32" spans="1:25" ht="11.25" customHeight="1" x14ac:dyDescent="0.2">
      <c r="A32" s="111"/>
      <c r="B32" s="111"/>
      <c r="C32" s="329" t="s">
        <v>209</v>
      </c>
      <c r="D32" s="149" t="s">
        <v>103</v>
      </c>
      <c r="E32" s="150">
        <v>0</v>
      </c>
      <c r="F32" s="245"/>
      <c r="G32" s="245"/>
      <c r="H32" s="151">
        <v>0</v>
      </c>
      <c r="I32" s="151">
        <v>0</v>
      </c>
      <c r="J32" s="128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</row>
    <row r="33" spans="1:25" ht="11.25" customHeight="1" x14ac:dyDescent="0.2">
      <c r="A33" s="111"/>
      <c r="B33" s="111"/>
      <c r="C33" s="329" t="s">
        <v>350</v>
      </c>
      <c r="D33" s="149" t="s">
        <v>109</v>
      </c>
      <c r="E33" s="327">
        <v>0</v>
      </c>
      <c r="F33" s="245"/>
      <c r="G33" s="245"/>
      <c r="H33" s="245"/>
      <c r="I33" s="245"/>
      <c r="J33" s="128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</row>
    <row r="34" spans="1:25" ht="11.25" customHeight="1" x14ac:dyDescent="0.2">
      <c r="A34" s="111"/>
      <c r="B34" s="111"/>
      <c r="C34" s="329" t="s">
        <v>211</v>
      </c>
      <c r="D34" s="149" t="s">
        <v>107</v>
      </c>
      <c r="E34" s="150">
        <v>0</v>
      </c>
      <c r="F34" s="245"/>
      <c r="G34" s="245"/>
      <c r="H34" s="151">
        <v>0</v>
      </c>
      <c r="I34" s="245"/>
      <c r="J34" s="128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</row>
    <row r="35" spans="1:25" ht="11.25" customHeight="1" x14ac:dyDescent="0.2">
      <c r="A35" s="111"/>
      <c r="B35" s="111"/>
      <c r="C35" s="329" t="s">
        <v>210</v>
      </c>
      <c r="D35" s="149" t="s">
        <v>109</v>
      </c>
      <c r="E35" s="150">
        <v>0</v>
      </c>
      <c r="F35" s="245"/>
      <c r="G35" s="245"/>
      <c r="H35" s="151">
        <v>0</v>
      </c>
      <c r="I35" s="245"/>
      <c r="J35" s="128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</row>
    <row r="36" spans="1:25" ht="20.399999999999999" x14ac:dyDescent="0.2">
      <c r="A36" s="111"/>
      <c r="B36" s="111"/>
      <c r="C36" s="329" t="s">
        <v>212</v>
      </c>
      <c r="D36" s="149" t="s">
        <v>111</v>
      </c>
      <c r="E36" s="150">
        <v>0</v>
      </c>
      <c r="F36" s="245"/>
      <c r="G36" s="245"/>
      <c r="H36" s="151">
        <v>0</v>
      </c>
      <c r="I36" s="245"/>
      <c r="J36" s="128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</row>
    <row r="37" spans="1:25" ht="20.399999999999999" x14ac:dyDescent="0.2">
      <c r="A37" s="111"/>
      <c r="B37" s="111"/>
      <c r="C37" s="329" t="s">
        <v>213</v>
      </c>
      <c r="D37" s="149" t="s">
        <v>113</v>
      </c>
      <c r="E37" s="150">
        <v>0</v>
      </c>
      <c r="F37" s="245"/>
      <c r="G37" s="245"/>
      <c r="H37" s="151">
        <v>0</v>
      </c>
      <c r="I37" s="151">
        <v>0</v>
      </c>
      <c r="J37" s="128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</row>
    <row r="38" spans="1:25" ht="11.25" customHeight="1" x14ac:dyDescent="0.2">
      <c r="A38" s="111"/>
      <c r="B38" s="111"/>
      <c r="C38" s="224" t="s">
        <v>215</v>
      </c>
      <c r="D38" s="225" t="s">
        <v>117</v>
      </c>
      <c r="E38" s="226">
        <v>0</v>
      </c>
      <c r="F38" s="246"/>
      <c r="G38" s="246"/>
      <c r="H38" s="215">
        <v>0</v>
      </c>
      <c r="I38" s="215">
        <v>0</v>
      </c>
      <c r="J38" s="128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</row>
    <row r="39" spans="1:25" ht="11.25" customHeight="1" x14ac:dyDescent="0.2">
      <c r="A39" s="111"/>
      <c r="B39" s="111"/>
      <c r="C39" s="141" t="s">
        <v>216</v>
      </c>
      <c r="D39" s="165" t="s">
        <v>119</v>
      </c>
      <c r="E39" s="166">
        <v>0</v>
      </c>
      <c r="F39" s="247"/>
      <c r="G39" s="247"/>
      <c r="H39" s="167">
        <v>0</v>
      </c>
      <c r="I39" s="167">
        <v>0</v>
      </c>
      <c r="J39" s="128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</row>
    <row r="40" spans="1:25" ht="11.25" customHeight="1" x14ac:dyDescent="0.2">
      <c r="A40" s="111"/>
      <c r="B40" s="111"/>
      <c r="C40" s="328" t="s">
        <v>345</v>
      </c>
      <c r="D40" s="227"/>
      <c r="E40" s="228">
        <v>0</v>
      </c>
      <c r="F40" s="229">
        <v>0</v>
      </c>
      <c r="G40" s="229">
        <v>0</v>
      </c>
      <c r="H40" s="229">
        <v>0</v>
      </c>
      <c r="I40" s="229">
        <v>0</v>
      </c>
      <c r="J40" s="128"/>
      <c r="K40" s="346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</row>
    <row r="41" spans="1:25" ht="11.25" customHeight="1" x14ac:dyDescent="0.2">
      <c r="A41" s="111"/>
      <c r="B41" s="111"/>
      <c r="C41" s="222" t="s">
        <v>351</v>
      </c>
      <c r="D41" s="223" t="s">
        <v>125</v>
      </c>
      <c r="E41" s="195">
        <v>8983273</v>
      </c>
      <c r="F41" s="185">
        <v>6662465</v>
      </c>
      <c r="G41" s="185">
        <v>861930</v>
      </c>
      <c r="H41" s="185">
        <v>1365150</v>
      </c>
      <c r="I41" s="185">
        <v>93728</v>
      </c>
      <c r="J41" s="128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</row>
    <row r="42" spans="1:25" ht="11.25" customHeight="1" x14ac:dyDescent="0.2">
      <c r="A42" s="111"/>
      <c r="B42" s="111"/>
      <c r="C42" s="329" t="s">
        <v>352</v>
      </c>
      <c r="D42" s="149" t="s">
        <v>126</v>
      </c>
      <c r="E42" s="150">
        <v>8889545</v>
      </c>
      <c r="F42" s="151">
        <v>6662465</v>
      </c>
      <c r="G42" s="151">
        <v>861930</v>
      </c>
      <c r="H42" s="151">
        <v>1365150</v>
      </c>
      <c r="I42" s="250"/>
      <c r="J42" s="128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</row>
    <row r="43" spans="1:25" x14ac:dyDescent="0.2">
      <c r="A43" s="111"/>
      <c r="B43" s="111"/>
      <c r="C43" s="329" t="s">
        <v>300</v>
      </c>
      <c r="D43" s="149" t="s">
        <v>130</v>
      </c>
      <c r="E43" s="150">
        <v>8983273</v>
      </c>
      <c r="F43" s="151">
        <v>6662465</v>
      </c>
      <c r="G43" s="151">
        <v>861930</v>
      </c>
      <c r="H43" s="151">
        <v>1365150</v>
      </c>
      <c r="I43" s="151">
        <v>93728</v>
      </c>
      <c r="J43" s="128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</row>
    <row r="44" spans="1:25" ht="11.25" customHeight="1" x14ac:dyDescent="0.2">
      <c r="A44" s="111"/>
      <c r="B44" s="111"/>
      <c r="C44" s="169" t="s">
        <v>299</v>
      </c>
      <c r="D44" s="149" t="s">
        <v>132</v>
      </c>
      <c r="E44" s="150">
        <v>7740534</v>
      </c>
      <c r="F44" s="151">
        <v>6662464</v>
      </c>
      <c r="G44" s="151">
        <v>861930</v>
      </c>
      <c r="H44" s="151">
        <v>216140</v>
      </c>
      <c r="I44" s="245"/>
      <c r="J44" s="128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</row>
    <row r="45" spans="1:25" x14ac:dyDescent="0.2">
      <c r="A45" s="111"/>
      <c r="B45" s="111"/>
      <c r="C45" s="169" t="s">
        <v>338</v>
      </c>
      <c r="D45" s="149" t="s">
        <v>135</v>
      </c>
      <c r="E45" s="150">
        <v>4322802</v>
      </c>
      <c r="F45" s="245"/>
      <c r="G45" s="245"/>
      <c r="H45" s="245"/>
      <c r="I45" s="245"/>
      <c r="J45" s="128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</row>
    <row r="46" spans="1:25" x14ac:dyDescent="0.2">
      <c r="A46" s="111"/>
      <c r="B46" s="111"/>
      <c r="C46" s="230" t="s">
        <v>344</v>
      </c>
      <c r="D46" s="225" t="s">
        <v>137</v>
      </c>
      <c r="E46" s="226">
        <v>1080701</v>
      </c>
      <c r="F46" s="245"/>
      <c r="G46" s="245"/>
      <c r="H46" s="245"/>
      <c r="I46" s="245"/>
      <c r="J46" s="128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</row>
    <row r="47" spans="1:25" x14ac:dyDescent="0.2">
      <c r="A47" s="111"/>
      <c r="B47" s="111"/>
      <c r="C47" s="141" t="s">
        <v>298</v>
      </c>
      <c r="D47" s="165" t="s">
        <v>139</v>
      </c>
      <c r="E47" s="170">
        <v>2.0781000000000001</v>
      </c>
      <c r="F47" s="247"/>
      <c r="G47" s="247"/>
      <c r="H47" s="247"/>
      <c r="I47" s="247"/>
      <c r="J47" s="12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</row>
    <row r="48" spans="1:25" ht="11.25" customHeight="1" thickBot="1" x14ac:dyDescent="0.25">
      <c r="A48" s="111"/>
      <c r="B48" s="111"/>
      <c r="C48" s="157" t="s">
        <v>214</v>
      </c>
      <c r="D48" s="171" t="s">
        <v>141</v>
      </c>
      <c r="E48" s="172">
        <v>7.1624999999999996</v>
      </c>
      <c r="F48" s="248"/>
      <c r="G48" s="248"/>
      <c r="H48" s="248"/>
      <c r="I48" s="248"/>
      <c r="J48" s="12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</row>
    <row r="49" spans="1:25" x14ac:dyDescent="0.2">
      <c r="A49" s="111"/>
      <c r="B49" s="111"/>
      <c r="C49" s="133"/>
      <c r="D49" s="128"/>
      <c r="E49" s="128"/>
      <c r="F49" s="128"/>
      <c r="G49" s="128"/>
      <c r="H49" s="128"/>
      <c r="I49" s="128"/>
      <c r="J49" s="128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</row>
    <row r="50" spans="1:25" x14ac:dyDescent="0.2">
      <c r="A50" s="111"/>
      <c r="B50" s="111"/>
      <c r="C50" s="133"/>
      <c r="D50" s="128"/>
      <c r="E50" s="128"/>
      <c r="F50" s="128"/>
      <c r="G50" s="128"/>
      <c r="H50" s="128"/>
      <c r="I50" s="128"/>
      <c r="J50" s="128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</row>
    <row r="51" spans="1:25" x14ac:dyDescent="0.2">
      <c r="A51" s="111"/>
      <c r="B51" s="111"/>
      <c r="C51" s="133"/>
      <c r="D51" s="128"/>
      <c r="E51" s="128"/>
      <c r="F51" s="128"/>
      <c r="G51" s="128"/>
      <c r="H51" s="128"/>
      <c r="I51" s="128"/>
      <c r="J51" s="128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</row>
    <row r="52" spans="1:25" x14ac:dyDescent="0.2">
      <c r="A52" s="111"/>
      <c r="B52" s="111"/>
      <c r="C52" s="173" t="s">
        <v>219</v>
      </c>
      <c r="D52" s="128"/>
      <c r="E52" s="128"/>
      <c r="F52" s="128"/>
      <c r="G52" s="128"/>
      <c r="H52" s="128"/>
      <c r="I52" s="128"/>
      <c r="J52" s="128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</row>
    <row r="53" spans="1:25" x14ac:dyDescent="0.2">
      <c r="A53" s="111"/>
      <c r="B53" s="111"/>
      <c r="C53" s="133"/>
      <c r="D53" s="128"/>
      <c r="E53" s="128"/>
      <c r="F53" s="128"/>
      <c r="G53" s="128"/>
      <c r="H53" s="128"/>
      <c r="I53" s="128"/>
      <c r="J53" s="128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</row>
    <row r="54" spans="1:25" ht="33.75" customHeight="1" thickBot="1" x14ac:dyDescent="0.25">
      <c r="A54" s="111"/>
      <c r="B54" s="111"/>
      <c r="C54" s="407" t="s">
        <v>601</v>
      </c>
      <c r="D54" s="112"/>
      <c r="E54" s="117" t="s">
        <v>182</v>
      </c>
      <c r="F54" s="128"/>
      <c r="G54" s="128"/>
      <c r="H54" s="128"/>
      <c r="I54" s="128"/>
      <c r="J54" s="128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</row>
    <row r="55" spans="1:25" hidden="1" x14ac:dyDescent="0.2">
      <c r="A55" s="111"/>
      <c r="B55" s="111"/>
      <c r="C55" s="138"/>
      <c r="D55" s="139"/>
      <c r="E55" s="140" t="s">
        <v>220</v>
      </c>
      <c r="F55" s="128"/>
      <c r="G55" s="128"/>
      <c r="H55" s="128"/>
      <c r="I55" s="128"/>
      <c r="J55" s="128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</row>
    <row r="56" spans="1:25" ht="12" customHeight="1" x14ac:dyDescent="0.2">
      <c r="A56" s="111"/>
      <c r="B56" s="111"/>
      <c r="C56" s="141" t="s">
        <v>221</v>
      </c>
      <c r="D56" s="142"/>
      <c r="E56" s="155"/>
      <c r="F56" s="128"/>
      <c r="G56" s="128"/>
      <c r="H56" s="128"/>
      <c r="I56" s="128"/>
      <c r="J56" s="128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</row>
    <row r="57" spans="1:25" ht="11.25" customHeight="1" x14ac:dyDescent="0.2">
      <c r="A57" s="111"/>
      <c r="B57" s="111"/>
      <c r="C57" s="148" t="s">
        <v>222</v>
      </c>
      <c r="D57" s="156" t="s">
        <v>147</v>
      </c>
      <c r="E57" s="153">
        <v>7261006</v>
      </c>
      <c r="F57" s="128"/>
      <c r="G57" s="128"/>
      <c r="H57" s="128"/>
      <c r="I57" s="128"/>
      <c r="J57" s="128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</row>
    <row r="58" spans="1:25" ht="11.25" customHeight="1" x14ac:dyDescent="0.2">
      <c r="A58" s="111"/>
      <c r="B58" s="111"/>
      <c r="C58" s="148" t="s">
        <v>467</v>
      </c>
      <c r="D58" s="156" t="s">
        <v>148</v>
      </c>
      <c r="E58" s="153">
        <v>196813</v>
      </c>
      <c r="F58" s="128"/>
      <c r="G58" s="128"/>
      <c r="H58" s="128"/>
      <c r="I58" s="128"/>
      <c r="J58" s="128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</row>
    <row r="59" spans="1:25" ht="11.25" customHeight="1" x14ac:dyDescent="0.2">
      <c r="A59" s="111"/>
      <c r="B59" s="111"/>
      <c r="C59" s="148" t="s">
        <v>353</v>
      </c>
      <c r="D59" s="156" t="s">
        <v>149</v>
      </c>
      <c r="E59" s="153">
        <v>308000</v>
      </c>
      <c r="F59" s="128"/>
      <c r="G59" s="128"/>
      <c r="H59" s="128"/>
      <c r="I59" s="128"/>
      <c r="J59" s="128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</row>
    <row r="60" spans="1:25" ht="11.25" customHeight="1" x14ac:dyDescent="0.2">
      <c r="A60" s="111"/>
      <c r="B60" s="111"/>
      <c r="C60" s="148" t="s">
        <v>223</v>
      </c>
      <c r="D60" s="156" t="s">
        <v>151</v>
      </c>
      <c r="E60" s="153">
        <v>2427263</v>
      </c>
      <c r="F60" s="128"/>
      <c r="G60" s="128"/>
      <c r="H60" s="128"/>
      <c r="I60" s="128"/>
      <c r="J60" s="128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</row>
    <row r="61" spans="1:25" ht="20.399999999999999" x14ac:dyDescent="0.2">
      <c r="A61" s="111"/>
      <c r="B61" s="111"/>
      <c r="C61" s="148" t="s">
        <v>224</v>
      </c>
      <c r="D61" s="156" t="s">
        <v>153</v>
      </c>
      <c r="E61" s="153">
        <v>0</v>
      </c>
      <c r="F61" s="128"/>
      <c r="G61" s="128"/>
      <c r="H61" s="128"/>
      <c r="I61" s="128"/>
      <c r="J61" s="128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</row>
    <row r="62" spans="1:25" x14ac:dyDescent="0.2">
      <c r="A62" s="111"/>
      <c r="B62" s="111"/>
      <c r="C62" s="174" t="s">
        <v>221</v>
      </c>
      <c r="D62" s="175" t="s">
        <v>157</v>
      </c>
      <c r="E62" s="164">
        <v>4328930</v>
      </c>
      <c r="F62" s="128"/>
      <c r="G62" s="128"/>
      <c r="H62" s="128"/>
      <c r="I62" s="128"/>
      <c r="J62" s="128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</row>
    <row r="63" spans="1:25" x14ac:dyDescent="0.2">
      <c r="A63" s="111"/>
      <c r="B63" s="111"/>
      <c r="C63" s="141" t="s">
        <v>297</v>
      </c>
      <c r="D63" s="176"/>
      <c r="E63" s="167"/>
      <c r="F63" s="128"/>
      <c r="G63" s="128"/>
      <c r="H63" s="128"/>
      <c r="I63" s="128"/>
      <c r="J63" s="128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</row>
    <row r="64" spans="1:25" ht="11.25" customHeight="1" x14ac:dyDescent="0.2">
      <c r="A64" s="111"/>
      <c r="B64" s="111"/>
      <c r="C64" s="144" t="s">
        <v>225</v>
      </c>
      <c r="D64" s="177" t="s">
        <v>159</v>
      </c>
      <c r="E64" s="178">
        <v>48023</v>
      </c>
      <c r="F64" s="128"/>
      <c r="G64" s="128"/>
      <c r="H64" s="128"/>
      <c r="I64" s="128"/>
      <c r="J64" s="128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</row>
    <row r="65" spans="1:25" ht="11.25" customHeight="1" x14ac:dyDescent="0.2">
      <c r="A65" s="111"/>
      <c r="B65" s="111"/>
      <c r="C65" s="163" t="s">
        <v>455</v>
      </c>
      <c r="D65" s="175" t="s">
        <v>161</v>
      </c>
      <c r="E65" s="179">
        <v>40957</v>
      </c>
      <c r="F65" s="128"/>
      <c r="G65" s="128"/>
      <c r="H65" s="128"/>
      <c r="I65" s="128"/>
      <c r="J65" s="128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</row>
    <row r="66" spans="1:25" ht="12" customHeight="1" thickBot="1" x14ac:dyDescent="0.25">
      <c r="A66" s="111"/>
      <c r="B66" s="111"/>
      <c r="C66" s="157" t="s">
        <v>468</v>
      </c>
      <c r="D66" s="158" t="s">
        <v>162</v>
      </c>
      <c r="E66" s="159">
        <v>88980</v>
      </c>
      <c r="F66" s="128"/>
      <c r="G66" s="128"/>
      <c r="H66" s="128"/>
      <c r="I66" s="128"/>
      <c r="J66" s="128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</row>
    <row r="67" spans="1:25" x14ac:dyDescent="0.2">
      <c r="A67" s="111"/>
      <c r="B67" s="111"/>
      <c r="C67" s="133"/>
      <c r="D67" s="128"/>
      <c r="E67" s="128"/>
      <c r="F67" s="128"/>
      <c r="G67" s="128"/>
      <c r="H67" s="128"/>
      <c r="I67" s="128"/>
      <c r="J67" s="128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</row>
    <row r="68" spans="1:25" x14ac:dyDescent="0.2">
      <c r="A68" s="111"/>
      <c r="B68" s="111"/>
      <c r="C68" s="133"/>
      <c r="D68" s="128"/>
      <c r="E68" s="128"/>
      <c r="F68" s="128"/>
      <c r="G68" s="128"/>
      <c r="H68" s="128"/>
      <c r="I68" s="128"/>
      <c r="J68" s="128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</row>
    <row r="69" spans="1:25" x14ac:dyDescent="0.2">
      <c r="A69" s="111"/>
      <c r="B69" s="111"/>
      <c r="C69" s="133"/>
      <c r="D69" s="128"/>
      <c r="E69" s="128"/>
      <c r="F69" s="128"/>
      <c r="G69" s="128"/>
      <c r="H69" s="128"/>
      <c r="I69" s="128"/>
      <c r="J69" s="128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</row>
    <row r="70" spans="1:25" x14ac:dyDescent="0.2">
      <c r="A70" s="111"/>
      <c r="B70" s="111"/>
      <c r="C70" s="133"/>
      <c r="D70" s="128"/>
      <c r="E70" s="128"/>
      <c r="F70" s="128"/>
      <c r="G70" s="128"/>
      <c r="H70" s="128"/>
      <c r="I70" s="128"/>
      <c r="J70" s="128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</row>
    <row r="71" spans="1:25" x14ac:dyDescent="0.2">
      <c r="A71" s="111"/>
      <c r="B71" s="111"/>
      <c r="C71" s="133"/>
      <c r="D71" s="128"/>
      <c r="E71" s="128"/>
      <c r="F71" s="128"/>
      <c r="G71" s="128"/>
      <c r="H71" s="128"/>
      <c r="I71" s="128"/>
      <c r="J71" s="128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</row>
    <row r="72" spans="1:25" x14ac:dyDescent="0.2">
      <c r="A72" s="111"/>
      <c r="B72" s="111"/>
      <c r="C72" s="133"/>
      <c r="D72" s="128"/>
      <c r="E72" s="128"/>
      <c r="F72" s="128"/>
      <c r="G72" s="128"/>
      <c r="H72" s="128"/>
      <c r="I72" s="128"/>
      <c r="J72" s="128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</row>
    <row r="73" spans="1:25" x14ac:dyDescent="0.2">
      <c r="A73" s="111"/>
      <c r="B73" s="111"/>
      <c r="C73" s="133"/>
      <c r="D73" s="128"/>
      <c r="E73" s="128"/>
      <c r="F73" s="128"/>
      <c r="G73" s="128"/>
      <c r="H73" s="128"/>
      <c r="I73" s="128"/>
      <c r="J73" s="128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</row>
    <row r="74" spans="1:25" x14ac:dyDescent="0.2">
      <c r="A74" s="111"/>
      <c r="B74" s="111"/>
      <c r="C74" s="133"/>
      <c r="D74" s="128"/>
      <c r="E74" s="128"/>
      <c r="F74" s="128"/>
      <c r="G74" s="128"/>
      <c r="H74" s="128"/>
      <c r="I74" s="128"/>
      <c r="J74" s="128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</row>
    <row r="75" spans="1:25" x14ac:dyDescent="0.2">
      <c r="A75" s="111"/>
      <c r="B75" s="111"/>
      <c r="C75" s="133"/>
      <c r="D75" s="128"/>
      <c r="E75" s="128"/>
      <c r="F75" s="128"/>
      <c r="G75" s="128"/>
      <c r="H75" s="128"/>
      <c r="I75" s="128"/>
      <c r="J75" s="128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</row>
    <row r="76" spans="1:25" x14ac:dyDescent="0.2">
      <c r="A76" s="111"/>
      <c r="B76" s="111"/>
      <c r="C76" s="133"/>
      <c r="D76" s="128"/>
      <c r="E76" s="128"/>
      <c r="F76" s="128"/>
      <c r="G76" s="128"/>
      <c r="H76" s="128"/>
      <c r="I76" s="128"/>
      <c r="J76" s="128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</row>
    <row r="77" spans="1:25" x14ac:dyDescent="0.2">
      <c r="A77" s="111"/>
      <c r="B77" s="111"/>
      <c r="C77" s="133"/>
      <c r="D77" s="128"/>
      <c r="E77" s="128"/>
      <c r="F77" s="128"/>
      <c r="G77" s="128"/>
      <c r="H77" s="128"/>
      <c r="I77" s="128"/>
      <c r="J77" s="128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</row>
    <row r="78" spans="1:25" x14ac:dyDescent="0.2">
      <c r="A78" s="111"/>
      <c r="B78" s="111"/>
      <c r="C78" s="133"/>
      <c r="D78" s="128"/>
      <c r="E78" s="128"/>
      <c r="F78" s="128"/>
      <c r="G78" s="128"/>
      <c r="H78" s="128"/>
      <c r="I78" s="128"/>
      <c r="J78" s="128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</row>
    <row r="79" spans="1:25" x14ac:dyDescent="0.2">
      <c r="A79" s="111"/>
      <c r="B79" s="111"/>
      <c r="C79" s="133"/>
      <c r="D79" s="128"/>
      <c r="E79" s="128"/>
      <c r="F79" s="128"/>
      <c r="G79" s="128"/>
      <c r="H79" s="128"/>
      <c r="I79" s="128"/>
      <c r="J79" s="128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</row>
    <row r="80" spans="1:25" x14ac:dyDescent="0.2">
      <c r="A80" s="111"/>
      <c r="B80" s="111"/>
      <c r="C80" s="133"/>
      <c r="D80" s="128"/>
      <c r="E80" s="128"/>
      <c r="F80" s="128"/>
      <c r="G80" s="128"/>
      <c r="H80" s="128"/>
      <c r="I80" s="128"/>
      <c r="J80" s="128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</row>
    <row r="81" spans="1:25" x14ac:dyDescent="0.2">
      <c r="A81" s="111"/>
      <c r="B81" s="111"/>
      <c r="C81" s="133"/>
      <c r="D81" s="128"/>
      <c r="E81" s="128"/>
      <c r="F81" s="128"/>
      <c r="G81" s="128"/>
      <c r="H81" s="128"/>
      <c r="I81" s="128"/>
      <c r="J81" s="128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</row>
    <row r="82" spans="1:25" x14ac:dyDescent="0.2">
      <c r="A82" s="111"/>
      <c r="B82" s="111"/>
      <c r="C82" s="133"/>
      <c r="D82" s="128"/>
      <c r="E82" s="128"/>
      <c r="F82" s="128"/>
      <c r="G82" s="128"/>
      <c r="H82" s="128"/>
      <c r="I82" s="128"/>
      <c r="J82" s="128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</row>
    <row r="83" spans="1:25" x14ac:dyDescent="0.2">
      <c r="A83" s="111"/>
      <c r="B83" s="111"/>
      <c r="C83" s="133"/>
      <c r="D83" s="128"/>
      <c r="E83" s="128"/>
      <c r="F83" s="128"/>
      <c r="G83" s="128"/>
      <c r="H83" s="128"/>
      <c r="I83" s="128"/>
      <c r="J83" s="128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</row>
    <row r="84" spans="1:25" x14ac:dyDescent="0.2">
      <c r="A84" s="111"/>
      <c r="B84" s="111"/>
      <c r="C84" s="133"/>
      <c r="D84" s="128"/>
      <c r="E84" s="128"/>
      <c r="F84" s="128"/>
      <c r="G84" s="128"/>
      <c r="H84" s="128"/>
      <c r="I84" s="128"/>
      <c r="J84" s="128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</row>
    <row r="85" spans="1:25" x14ac:dyDescent="0.2">
      <c r="A85" s="111"/>
      <c r="B85" s="111"/>
      <c r="C85" s="133"/>
      <c r="D85" s="128"/>
      <c r="E85" s="128"/>
      <c r="F85" s="128"/>
      <c r="G85" s="128"/>
      <c r="H85" s="128"/>
      <c r="I85" s="128"/>
      <c r="J85" s="128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</row>
    <row r="86" spans="1:25" x14ac:dyDescent="0.2">
      <c r="A86" s="111"/>
      <c r="B86" s="111"/>
      <c r="C86" s="133"/>
      <c r="D86" s="128"/>
      <c r="E86" s="128"/>
      <c r="F86" s="128"/>
      <c r="G86" s="128"/>
      <c r="H86" s="128"/>
      <c r="I86" s="128"/>
      <c r="J86" s="128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</row>
    <row r="87" spans="1:25" x14ac:dyDescent="0.2">
      <c r="A87" s="111"/>
      <c r="B87" s="111"/>
      <c r="C87" s="133"/>
      <c r="D87" s="128"/>
      <c r="E87" s="128"/>
      <c r="F87" s="128"/>
      <c r="G87" s="128"/>
      <c r="H87" s="128"/>
      <c r="I87" s="128"/>
      <c r="J87" s="128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</row>
    <row r="88" spans="1:25" x14ac:dyDescent="0.2">
      <c r="A88" s="111"/>
      <c r="B88" s="111"/>
      <c r="C88" s="133"/>
      <c r="D88" s="128"/>
      <c r="E88" s="128"/>
      <c r="F88" s="128"/>
      <c r="G88" s="128"/>
      <c r="H88" s="128"/>
      <c r="I88" s="128"/>
      <c r="J88" s="128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</row>
    <row r="89" spans="1:25" x14ac:dyDescent="0.2">
      <c r="A89" s="111"/>
      <c r="B89" s="111"/>
      <c r="C89" s="133"/>
      <c r="D89" s="128"/>
      <c r="E89" s="128"/>
      <c r="F89" s="128"/>
      <c r="G89" s="128"/>
      <c r="H89" s="128"/>
      <c r="I89" s="128"/>
      <c r="J89" s="128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</row>
    <row r="90" spans="1:25" x14ac:dyDescent="0.2">
      <c r="A90" s="111"/>
      <c r="B90" s="111"/>
      <c r="C90" s="133"/>
      <c r="D90" s="128"/>
      <c r="E90" s="128"/>
      <c r="F90" s="128"/>
      <c r="G90" s="128"/>
      <c r="H90" s="128"/>
      <c r="I90" s="128"/>
      <c r="J90" s="128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</row>
    <row r="91" spans="1:25" x14ac:dyDescent="0.2">
      <c r="A91" s="111"/>
      <c r="B91" s="111"/>
      <c r="C91" s="133"/>
      <c r="D91" s="128"/>
      <c r="E91" s="128"/>
      <c r="F91" s="128"/>
      <c r="G91" s="128"/>
      <c r="H91" s="128"/>
      <c r="I91" s="128"/>
      <c r="J91" s="128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</row>
    <row r="92" spans="1:25" x14ac:dyDescent="0.2">
      <c r="A92" s="111"/>
      <c r="B92" s="111"/>
      <c r="C92" s="133"/>
      <c r="D92" s="128"/>
      <c r="E92" s="128"/>
      <c r="F92" s="128"/>
      <c r="G92" s="128"/>
      <c r="H92" s="128"/>
      <c r="I92" s="128"/>
      <c r="J92" s="128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</row>
    <row r="93" spans="1:25" x14ac:dyDescent="0.2">
      <c r="A93" s="111"/>
      <c r="B93" s="111"/>
      <c r="C93" s="133"/>
      <c r="D93" s="128"/>
      <c r="E93" s="128"/>
      <c r="F93" s="128"/>
      <c r="G93" s="128"/>
      <c r="H93" s="128"/>
      <c r="I93" s="128"/>
      <c r="J93" s="128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</row>
    <row r="94" spans="1:25" x14ac:dyDescent="0.2">
      <c r="A94" s="111"/>
      <c r="B94" s="111"/>
      <c r="C94" s="133"/>
      <c r="D94" s="128"/>
      <c r="E94" s="128"/>
      <c r="F94" s="128"/>
      <c r="G94" s="128"/>
      <c r="H94" s="128"/>
      <c r="I94" s="128"/>
      <c r="J94" s="128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</row>
    <row r="95" spans="1:25" x14ac:dyDescent="0.2">
      <c r="A95" s="111"/>
      <c r="B95" s="111"/>
      <c r="C95" s="133"/>
      <c r="D95" s="128"/>
      <c r="E95" s="128"/>
      <c r="F95" s="128"/>
      <c r="G95" s="128"/>
      <c r="H95" s="128"/>
      <c r="I95" s="128"/>
      <c r="J95" s="128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</row>
    <row r="96" spans="1:25" x14ac:dyDescent="0.2">
      <c r="A96" s="111"/>
      <c r="B96" s="111"/>
      <c r="C96" s="133"/>
      <c r="D96" s="128"/>
      <c r="E96" s="128"/>
      <c r="F96" s="128"/>
      <c r="G96" s="128"/>
      <c r="H96" s="128"/>
      <c r="I96" s="128"/>
      <c r="J96" s="128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</row>
    <row r="97" spans="1:25" x14ac:dyDescent="0.2">
      <c r="A97" s="111"/>
      <c r="B97" s="111"/>
      <c r="C97" s="133"/>
      <c r="D97" s="128"/>
      <c r="E97" s="128"/>
      <c r="F97" s="128"/>
      <c r="G97" s="128"/>
      <c r="H97" s="128"/>
      <c r="I97" s="128"/>
      <c r="J97" s="128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</row>
    <row r="98" spans="1:25" x14ac:dyDescent="0.2">
      <c r="A98" s="111"/>
      <c r="B98" s="111"/>
      <c r="C98" s="133"/>
      <c r="D98" s="128"/>
      <c r="E98" s="128"/>
      <c r="F98" s="128"/>
      <c r="G98" s="128"/>
      <c r="H98" s="128"/>
      <c r="I98" s="128"/>
      <c r="J98" s="128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</row>
    <row r="99" spans="1:25" x14ac:dyDescent="0.2">
      <c r="A99" s="111"/>
      <c r="B99" s="111"/>
      <c r="C99" s="133"/>
      <c r="D99" s="128"/>
      <c r="E99" s="128"/>
      <c r="F99" s="128"/>
      <c r="G99" s="128"/>
      <c r="H99" s="128"/>
      <c r="I99" s="128"/>
      <c r="J99" s="128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</row>
    <row r="100" spans="1:25" ht="10.8" thickBot="1" x14ac:dyDescent="0.25">
      <c r="A100" s="111"/>
      <c r="B100" s="111"/>
      <c r="C100" s="133"/>
      <c r="D100" s="128"/>
      <c r="E100" s="128"/>
      <c r="F100" s="128"/>
      <c r="G100" s="128"/>
      <c r="H100" s="128"/>
      <c r="I100" s="128"/>
      <c r="J100" s="128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</row>
  </sheetData>
  <hyperlinks>
    <hyperlink ref="A1" location="MAIN!A4" display="MAIN" xr:uid="{00000000-0004-0000-1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FF0000"/>
  </sheetPr>
  <dimension ref="A1:Q42"/>
  <sheetViews>
    <sheetView workbookViewId="0">
      <pane xSplit="2" ySplit="7" topLeftCell="C27" activePane="bottomRight" state="frozen"/>
      <selection pane="topRight"/>
      <selection pane="bottomLeft"/>
      <selection pane="bottomRight" activeCell="A32" sqref="A32:XFD32"/>
    </sheetView>
  </sheetViews>
  <sheetFormatPr baseColWidth="10" defaultColWidth="11.140625" defaultRowHeight="10.199999999999999" outlineLevelCol="1" x14ac:dyDescent="0.2"/>
  <cols>
    <col min="1" max="1" width="11.42578125" style="3" customWidth="1"/>
    <col min="2" max="2" width="2" style="302" customWidth="1"/>
    <col min="3" max="3" width="47" style="303" customWidth="1"/>
    <col min="4" max="4" width="36" style="304" customWidth="1"/>
    <col min="5" max="5" width="16.85546875" style="304" customWidth="1"/>
    <col min="6" max="6" width="6" style="379" customWidth="1"/>
    <col min="7" max="7" width="2.7109375" style="379" customWidth="1" outlineLevel="1"/>
    <col min="8" max="8" width="18" style="379" customWidth="1" outlineLevel="1"/>
    <col min="9" max="9" width="3.28515625" style="379" customWidth="1" outlineLevel="1"/>
    <col min="10" max="10" width="6.7109375" style="379" customWidth="1" outlineLevel="1"/>
    <col min="11" max="11" width="6.7109375" style="381" customWidth="1" outlineLevel="1"/>
    <col min="12" max="12" width="3" style="380" customWidth="1" outlineLevel="1"/>
    <col min="13" max="13" width="11.140625" style="380"/>
    <col min="14" max="16384" width="11.140625" style="3"/>
  </cols>
  <sheetData>
    <row r="1" spans="1:17" ht="15" thickBot="1" x14ac:dyDescent="0.25">
      <c r="A1" s="296" t="s">
        <v>47</v>
      </c>
      <c r="B1" s="130"/>
      <c r="C1" s="133"/>
      <c r="D1" s="128"/>
      <c r="E1" s="128"/>
      <c r="F1" s="357"/>
      <c r="G1" s="358"/>
      <c r="H1" s="427" t="s">
        <v>517</v>
      </c>
      <c r="I1" s="427"/>
      <c r="J1" s="427"/>
      <c r="K1" s="427"/>
      <c r="L1" s="359"/>
      <c r="M1" s="357"/>
      <c r="N1" s="130"/>
      <c r="O1" s="130"/>
      <c r="P1" s="130"/>
      <c r="Q1" s="130"/>
    </row>
    <row r="2" spans="1:17" x14ac:dyDescent="0.2">
      <c r="A2" s="128"/>
      <c r="B2" s="128"/>
      <c r="C2" s="30"/>
      <c r="D2" s="128"/>
      <c r="E2" s="128"/>
      <c r="F2" s="357"/>
      <c r="G2" s="360"/>
      <c r="H2" s="361"/>
      <c r="I2" s="362"/>
      <c r="J2" s="363"/>
      <c r="K2" s="364"/>
      <c r="L2" s="365"/>
      <c r="M2" s="357"/>
      <c r="N2" s="128"/>
      <c r="O2" s="128"/>
      <c r="P2" s="128"/>
      <c r="Q2" s="128"/>
    </row>
    <row r="3" spans="1:17" x14ac:dyDescent="0.2">
      <c r="A3" s="128"/>
      <c r="B3" s="128"/>
      <c r="C3" s="430" t="e">
        <f>MAIN!#REF!&amp;" - "&amp;MAIN!#REF!</f>
        <v>#REF!</v>
      </c>
      <c r="D3" s="430"/>
      <c r="E3" s="430"/>
      <c r="F3" s="357"/>
      <c r="G3" s="360"/>
      <c r="H3" s="361"/>
      <c r="I3" s="362"/>
      <c r="J3" s="363"/>
      <c r="K3" s="364"/>
      <c r="L3" s="365"/>
      <c r="M3" s="357"/>
      <c r="N3" s="128"/>
      <c r="O3" s="128"/>
      <c r="P3" s="128"/>
      <c r="Q3" s="128"/>
    </row>
    <row r="4" spans="1:17" x14ac:dyDescent="0.2">
      <c r="A4" s="128"/>
      <c r="B4" s="128"/>
      <c r="C4" s="330"/>
      <c r="D4" s="330"/>
      <c r="E4" s="330"/>
      <c r="F4" s="357"/>
      <c r="G4" s="366"/>
      <c r="H4" s="361"/>
      <c r="I4" s="362"/>
      <c r="J4" s="363"/>
      <c r="K4" s="364"/>
      <c r="L4" s="365"/>
      <c r="M4" s="357"/>
      <c r="N4" s="128"/>
      <c r="O4" s="128"/>
      <c r="P4" s="128"/>
      <c r="Q4" s="128"/>
    </row>
    <row r="5" spans="1:17" ht="32.1" customHeight="1" thickBot="1" x14ac:dyDescent="0.25">
      <c r="A5" s="128"/>
      <c r="B5" s="128"/>
      <c r="C5" s="320" t="e">
        <f>_entity&amp;CHAR(10)&amp;_asatdate&amp;CHAR(10)&amp;_multiplier</f>
        <v>#REF!</v>
      </c>
      <c r="D5" s="314"/>
      <c r="E5" s="314"/>
      <c r="F5" s="357"/>
      <c r="G5" s="367"/>
      <c r="H5" s="368"/>
      <c r="I5" s="362"/>
      <c r="J5" s="363"/>
      <c r="K5" s="364"/>
      <c r="L5" s="365"/>
      <c r="M5" s="357"/>
      <c r="N5" s="128"/>
      <c r="O5" s="128"/>
      <c r="P5" s="128"/>
      <c r="Q5" s="128"/>
    </row>
    <row r="6" spans="1:17" ht="32.1" customHeight="1" x14ac:dyDescent="0.2">
      <c r="A6" s="128"/>
      <c r="B6" s="128"/>
      <c r="C6" s="319" t="s">
        <v>407</v>
      </c>
      <c r="D6" s="332" t="s">
        <v>408</v>
      </c>
      <c r="E6" s="319" t="s">
        <v>409</v>
      </c>
      <c r="F6" s="357"/>
      <c r="G6" s="369"/>
      <c r="H6" s="370" t="str">
        <f>E6</f>
        <v>Calculation of the Solvency Capital Requirement</v>
      </c>
      <c r="I6" s="362"/>
      <c r="J6" s="363"/>
      <c r="K6" s="364"/>
      <c r="L6" s="371"/>
      <c r="M6" s="357"/>
      <c r="N6" s="128"/>
      <c r="O6" s="128"/>
      <c r="P6" s="128"/>
      <c r="Q6" s="128"/>
    </row>
    <row r="7" spans="1:17" hidden="1" x14ac:dyDescent="0.2">
      <c r="A7" s="128"/>
      <c r="B7" s="128"/>
      <c r="C7" s="318" t="s">
        <v>187</v>
      </c>
      <c r="D7" s="318" t="s">
        <v>188</v>
      </c>
      <c r="E7" s="318" t="s">
        <v>189</v>
      </c>
      <c r="F7" s="357"/>
      <c r="G7" s="369"/>
      <c r="H7" s="372"/>
      <c r="I7" s="361"/>
      <c r="J7" s="361"/>
      <c r="K7" s="361"/>
      <c r="L7" s="371"/>
      <c r="M7" s="357"/>
      <c r="N7" s="128"/>
      <c r="O7" s="128"/>
      <c r="P7" s="128"/>
      <c r="Q7" s="128"/>
    </row>
    <row r="8" spans="1:17" x14ac:dyDescent="0.2">
      <c r="A8" s="128"/>
      <c r="B8" s="128"/>
      <c r="C8" s="340" t="e">
        <f>IF(OR(ISBLANK(#REF!),#REF!=""),"",#REF!)</f>
        <v>#REF!</v>
      </c>
      <c r="D8" s="350" t="e">
        <f>IF(OR(ISBLANK(#REF!),#REF!=""),"",#REF!)</f>
        <v>#REF!</v>
      </c>
      <c r="E8" s="351">
        <f>ROUND(IFERROR(#REF!/coef,0),0)+H8</f>
        <v>0</v>
      </c>
      <c r="F8" s="357"/>
      <c r="G8" s="369"/>
      <c r="H8" s="353"/>
      <c r="I8" s="361"/>
      <c r="J8" s="361"/>
      <c r="K8" s="361"/>
      <c r="L8" s="371"/>
      <c r="M8" s="357"/>
      <c r="N8" s="128"/>
      <c r="O8" s="128"/>
      <c r="P8" s="128"/>
      <c r="Q8" s="128"/>
    </row>
    <row r="9" spans="1:17" x14ac:dyDescent="0.2">
      <c r="A9" s="128"/>
      <c r="B9" s="128"/>
      <c r="C9" s="341" t="e">
        <f>IF(OR(ISBLANK(#REF!),#REF!=""),"",#REF!)</f>
        <v>#REF!</v>
      </c>
      <c r="D9" s="342" t="e">
        <f>IF(OR(ISBLANK(#REF!),#REF!=""),"",#REF!)</f>
        <v>#REF!</v>
      </c>
      <c r="E9" s="305">
        <f>ROUND(IFERROR(#REF!/coef,0),0)+H9</f>
        <v>0</v>
      </c>
      <c r="F9" s="357"/>
      <c r="G9" s="369"/>
      <c r="H9" s="353"/>
      <c r="I9" s="361"/>
      <c r="J9" s="361"/>
      <c r="K9" s="361"/>
      <c r="L9" s="371"/>
      <c r="M9" s="357"/>
      <c r="N9" s="128"/>
      <c r="O9" s="128"/>
      <c r="P9" s="128"/>
      <c r="Q9" s="128"/>
    </row>
    <row r="10" spans="1:17" x14ac:dyDescent="0.2">
      <c r="A10" s="128"/>
      <c r="B10" s="128"/>
      <c r="C10" s="341" t="e">
        <f>IF(OR(ISBLANK(#REF!),#REF!=""),"",#REF!)</f>
        <v>#REF!</v>
      </c>
      <c r="D10" s="342" t="e">
        <f>IF(OR(ISBLANK(#REF!),#REF!=""),"",#REF!)</f>
        <v>#REF!</v>
      </c>
      <c r="E10" s="305">
        <f>ROUND(IFERROR(#REF!/coef,0),0)+H10</f>
        <v>0</v>
      </c>
      <c r="F10" s="357"/>
      <c r="G10" s="369"/>
      <c r="H10" s="353"/>
      <c r="I10" s="361"/>
      <c r="J10" s="361"/>
      <c r="K10" s="361"/>
      <c r="L10" s="371"/>
      <c r="M10" s="357"/>
      <c r="N10" s="128"/>
      <c r="O10" s="128"/>
      <c r="P10" s="128"/>
      <c r="Q10" s="128"/>
    </row>
    <row r="11" spans="1:17" x14ac:dyDescent="0.2">
      <c r="A11" s="128"/>
      <c r="B11" s="128"/>
      <c r="C11" s="341" t="e">
        <f>IF(OR(ISBLANK(#REF!),#REF!=""),"",#REF!)</f>
        <v>#REF!</v>
      </c>
      <c r="D11" s="342" t="e">
        <f>IF(OR(ISBLANK(#REF!),#REF!=""),"",#REF!)</f>
        <v>#REF!</v>
      </c>
      <c r="E11" s="305">
        <f>ROUND(IFERROR(#REF!/coef,0),0)+H11</f>
        <v>0</v>
      </c>
      <c r="F11" s="357"/>
      <c r="G11" s="369"/>
      <c r="H11" s="353"/>
      <c r="I11" s="361"/>
      <c r="J11" s="361"/>
      <c r="K11" s="361"/>
      <c r="L11" s="371"/>
      <c r="M11" s="357"/>
      <c r="N11" s="128"/>
      <c r="O11" s="128"/>
      <c r="P11" s="128"/>
      <c r="Q11" s="128"/>
    </row>
    <row r="12" spans="1:17" x14ac:dyDescent="0.2">
      <c r="A12" s="128"/>
      <c r="B12" s="128"/>
      <c r="C12" s="341" t="e">
        <f>IF(OR(ISBLANK(#REF!),#REF!=""),"",#REF!)</f>
        <v>#REF!</v>
      </c>
      <c r="D12" s="342" t="e">
        <f>IF(OR(ISBLANK(#REF!),#REF!=""),"",#REF!)</f>
        <v>#REF!</v>
      </c>
      <c r="E12" s="305">
        <f>ROUND(IFERROR(#REF!/coef,0),0)+H12</f>
        <v>0</v>
      </c>
      <c r="F12" s="357"/>
      <c r="G12" s="369"/>
      <c r="H12" s="353"/>
      <c r="I12" s="361"/>
      <c r="J12" s="361"/>
      <c r="K12" s="361"/>
      <c r="L12" s="371"/>
      <c r="M12" s="357"/>
      <c r="N12" s="128"/>
      <c r="O12" s="128"/>
      <c r="P12" s="128"/>
      <c r="Q12" s="128"/>
    </row>
    <row r="13" spans="1:17" x14ac:dyDescent="0.2">
      <c r="A13" s="128"/>
      <c r="B13" s="128"/>
      <c r="C13" s="341" t="e">
        <f>IF(OR(ISBLANK(#REF!),#REF!=""),"",#REF!)</f>
        <v>#REF!</v>
      </c>
      <c r="D13" s="342" t="e">
        <f>IF(OR(ISBLANK(#REF!),#REF!=""),"",#REF!)</f>
        <v>#REF!</v>
      </c>
      <c r="E13" s="305">
        <f>ROUND(IFERROR(#REF!/coef,0),0)+H13</f>
        <v>0</v>
      </c>
      <c r="F13" s="357"/>
      <c r="G13" s="369"/>
      <c r="H13" s="353"/>
      <c r="I13" s="361"/>
      <c r="J13" s="361"/>
      <c r="K13" s="361"/>
      <c r="L13" s="371"/>
      <c r="M13" s="357"/>
      <c r="N13" s="128"/>
      <c r="O13" s="128"/>
      <c r="P13" s="128"/>
      <c r="Q13" s="128"/>
    </row>
    <row r="14" spans="1:17" x14ac:dyDescent="0.2">
      <c r="A14" s="128"/>
      <c r="B14" s="128"/>
      <c r="C14" s="341" t="e">
        <f>IF(OR(ISBLANK(#REF!),#REF!=""),"",#REF!)</f>
        <v>#REF!</v>
      </c>
      <c r="D14" s="342" t="e">
        <f>IF(OR(ISBLANK(#REF!),#REF!=""),"",#REF!)</f>
        <v>#REF!</v>
      </c>
      <c r="E14" s="305">
        <f>ROUND(IFERROR(#REF!/coef,0),0)+H14</f>
        <v>0</v>
      </c>
      <c r="F14" s="357"/>
      <c r="G14" s="369"/>
      <c r="H14" s="353"/>
      <c r="I14" s="361"/>
      <c r="J14" s="361"/>
      <c r="K14" s="361"/>
      <c r="L14" s="371"/>
      <c r="M14" s="357"/>
      <c r="N14" s="128"/>
      <c r="O14" s="128"/>
      <c r="P14" s="128"/>
      <c r="Q14" s="128"/>
    </row>
    <row r="15" spans="1:17" x14ac:dyDescent="0.2">
      <c r="A15" s="128"/>
      <c r="B15" s="128"/>
      <c r="C15" s="341" t="e">
        <f>IF(OR(ISBLANK(#REF!),#REF!=""),"",#REF!)</f>
        <v>#REF!</v>
      </c>
      <c r="D15" s="342" t="e">
        <f>IF(OR(ISBLANK(#REF!),#REF!=""),"",#REF!)</f>
        <v>#REF!</v>
      </c>
      <c r="E15" s="305">
        <f>ROUND(IFERROR(#REF!/coef,0),0)+H15</f>
        <v>0</v>
      </c>
      <c r="F15" s="357"/>
      <c r="G15" s="369"/>
      <c r="H15" s="353"/>
      <c r="I15" s="361"/>
      <c r="J15" s="361"/>
      <c r="K15" s="361"/>
      <c r="L15" s="371"/>
      <c r="M15" s="357"/>
      <c r="N15" s="128"/>
      <c r="O15" s="128"/>
      <c r="P15" s="128"/>
      <c r="Q15" s="128"/>
    </row>
    <row r="16" spans="1:17" x14ac:dyDescent="0.2">
      <c r="A16" s="128"/>
      <c r="B16" s="128"/>
      <c r="C16" s="341" t="e">
        <f>IF(OR(ISBLANK(#REF!),#REF!=""),"",#REF!)</f>
        <v>#REF!</v>
      </c>
      <c r="D16" s="342" t="e">
        <f>IF(OR(ISBLANK(#REF!),#REF!=""),"",#REF!)</f>
        <v>#REF!</v>
      </c>
      <c r="E16" s="305">
        <f>ROUND(IFERROR(#REF!/coef,0),0)+H16</f>
        <v>0</v>
      </c>
      <c r="F16" s="357"/>
      <c r="G16" s="369"/>
      <c r="H16" s="353"/>
      <c r="I16" s="361"/>
      <c r="J16" s="361"/>
      <c r="K16" s="361"/>
      <c r="L16" s="371"/>
      <c r="M16" s="357"/>
      <c r="N16" s="128"/>
      <c r="O16" s="128"/>
      <c r="P16" s="128"/>
      <c r="Q16" s="128"/>
    </row>
    <row r="17" spans="1:17" x14ac:dyDescent="0.2">
      <c r="A17" s="128"/>
      <c r="B17" s="128"/>
      <c r="C17" s="341" t="e">
        <f>IF(OR(ISBLANK(#REF!),#REF!=""),"",#REF!)</f>
        <v>#REF!</v>
      </c>
      <c r="D17" s="342" t="e">
        <f>IF(OR(ISBLANK(#REF!),#REF!=""),"",#REF!)</f>
        <v>#REF!</v>
      </c>
      <c r="E17" s="305">
        <f>ROUND(IFERROR(#REF!/coef,0),0)+H17</f>
        <v>0</v>
      </c>
      <c r="F17" s="357"/>
      <c r="G17" s="369"/>
      <c r="H17" s="353"/>
      <c r="I17" s="361"/>
      <c r="J17" s="361"/>
      <c r="K17" s="361"/>
      <c r="L17" s="371"/>
      <c r="M17" s="357"/>
      <c r="N17" s="128"/>
      <c r="O17" s="128"/>
      <c r="P17" s="128"/>
      <c r="Q17" s="128"/>
    </row>
    <row r="18" spans="1:17" ht="10.8" thickBot="1" x14ac:dyDescent="0.25">
      <c r="A18" s="128"/>
      <c r="B18" s="128"/>
      <c r="C18" s="311"/>
      <c r="D18" s="331"/>
      <c r="E18" s="306"/>
      <c r="F18" s="357"/>
      <c r="G18" s="369"/>
      <c r="H18" s="354"/>
      <c r="I18" s="361"/>
      <c r="J18" s="361"/>
      <c r="K18" s="361"/>
      <c r="L18" s="371"/>
      <c r="M18" s="357"/>
      <c r="N18" s="128"/>
      <c r="O18" s="128"/>
      <c r="P18" s="128"/>
      <c r="Q18" s="128"/>
    </row>
    <row r="19" spans="1:17" x14ac:dyDescent="0.2">
      <c r="A19" s="128"/>
      <c r="B19" s="128"/>
      <c r="C19" s="128"/>
      <c r="D19" s="128"/>
      <c r="E19" s="312"/>
      <c r="F19" s="357"/>
      <c r="G19" s="369"/>
      <c r="H19" s="361"/>
      <c r="I19" s="361"/>
      <c r="J19" s="361"/>
      <c r="K19" s="361"/>
      <c r="L19" s="371"/>
      <c r="M19" s="357"/>
      <c r="N19" s="128"/>
      <c r="O19" s="128"/>
      <c r="P19" s="128"/>
      <c r="Q19" s="128"/>
    </row>
    <row r="20" spans="1:17" hidden="1" x14ac:dyDescent="0.2">
      <c r="A20" s="128"/>
      <c r="B20" s="128"/>
      <c r="C20" s="141"/>
      <c r="D20" s="142"/>
      <c r="E20" s="313" t="s">
        <v>281</v>
      </c>
      <c r="F20" s="357"/>
      <c r="G20" s="369"/>
      <c r="H20" s="361"/>
      <c r="I20" s="361"/>
      <c r="J20" s="361"/>
      <c r="K20" s="361"/>
      <c r="L20" s="371"/>
      <c r="M20" s="357"/>
      <c r="N20" s="128"/>
      <c r="O20" s="128"/>
      <c r="P20" s="128"/>
      <c r="Q20" s="128"/>
    </row>
    <row r="21" spans="1:17" ht="11.25" customHeight="1" x14ac:dyDescent="0.2">
      <c r="A21" s="128"/>
      <c r="B21" s="128"/>
      <c r="C21" s="432" t="s">
        <v>469</v>
      </c>
      <c r="D21" s="432"/>
      <c r="E21" s="308"/>
      <c r="F21" s="357"/>
      <c r="G21" s="369"/>
      <c r="H21" s="361"/>
      <c r="I21" s="361"/>
      <c r="J21" s="361"/>
      <c r="K21" s="361"/>
      <c r="L21" s="371"/>
      <c r="M21" s="357"/>
      <c r="N21" s="128"/>
      <c r="O21" s="128"/>
      <c r="P21" s="128"/>
      <c r="Q21" s="128"/>
    </row>
    <row r="22" spans="1:17" x14ac:dyDescent="0.2">
      <c r="A22" s="128"/>
      <c r="B22" s="352" t="s">
        <v>66</v>
      </c>
      <c r="C22" s="428" t="s">
        <v>399</v>
      </c>
      <c r="D22" s="428"/>
      <c r="E22" s="305" t="e">
        <f>ROUND(SUMIF(#REF!,$B22,#REF!)/coef,0)+H22</f>
        <v>#REF!</v>
      </c>
      <c r="F22" s="357"/>
      <c r="G22" s="369"/>
      <c r="H22" s="355"/>
      <c r="I22" s="373"/>
      <c r="J22" s="374" t="e">
        <f>IF(K22=0,"ok","err")</f>
        <v>#REF!</v>
      </c>
      <c r="K22" s="375" t="e">
        <f>SUM(E8:E18)-E22</f>
        <v>#REF!</v>
      </c>
      <c r="L22" s="371"/>
      <c r="M22" s="357"/>
      <c r="N22" s="128"/>
      <c r="O22" s="128"/>
      <c r="P22" s="128"/>
      <c r="Q22" s="128"/>
    </row>
    <row r="23" spans="1:17" x14ac:dyDescent="0.2">
      <c r="A23" s="128"/>
      <c r="B23" s="352" t="s">
        <v>56</v>
      </c>
      <c r="C23" s="428" t="s">
        <v>400</v>
      </c>
      <c r="D23" s="428"/>
      <c r="E23" s="305" t="e">
        <f>ROUND(SUMIF(#REF!,$B23,#REF!)/coef,0)+H23</f>
        <v>#REF!</v>
      </c>
      <c r="F23" s="357"/>
      <c r="G23" s="369"/>
      <c r="H23" s="353"/>
      <c r="I23" s="361"/>
      <c r="J23" s="361"/>
      <c r="K23" s="361"/>
      <c r="L23" s="371"/>
      <c r="M23" s="357"/>
      <c r="N23" s="128"/>
      <c r="O23" s="128"/>
      <c r="P23" s="128"/>
      <c r="Q23" s="128"/>
    </row>
    <row r="24" spans="1:17" ht="19.5" customHeight="1" x14ac:dyDescent="0.2">
      <c r="A24" s="128"/>
      <c r="B24" s="352" t="s">
        <v>74</v>
      </c>
      <c r="C24" s="428" t="s">
        <v>401</v>
      </c>
      <c r="D24" s="428"/>
      <c r="E24" s="305" t="e">
        <f>ROUND(SUMIF(#REF!,$B24,#REF!)/coef,0)+H24</f>
        <v>#REF!</v>
      </c>
      <c r="F24" s="357"/>
      <c r="G24" s="369"/>
      <c r="H24" s="353"/>
      <c r="I24" s="361"/>
      <c r="J24" s="361"/>
      <c r="K24" s="361"/>
      <c r="L24" s="371"/>
      <c r="M24" s="357"/>
      <c r="N24" s="128"/>
      <c r="O24" s="128"/>
      <c r="P24" s="128"/>
      <c r="Q24" s="128"/>
    </row>
    <row r="25" spans="1:17" ht="11.25" customHeight="1" x14ac:dyDescent="0.2">
      <c r="A25" s="128"/>
      <c r="B25" s="352" t="s">
        <v>82</v>
      </c>
      <c r="C25" s="431" t="s">
        <v>470</v>
      </c>
      <c r="D25" s="431"/>
      <c r="E25" s="305" t="e">
        <f>ROUND(SUMIF(#REF!,$B25,#REF!)/coef,0)+H25</f>
        <v>#REF!</v>
      </c>
      <c r="F25" s="357"/>
      <c r="G25" s="369"/>
      <c r="H25" s="355"/>
      <c r="I25" s="373"/>
      <c r="J25" s="374" t="e">
        <f>IF(K25=0,"ok","err")</f>
        <v>#REF!</v>
      </c>
      <c r="K25" s="375" t="e">
        <f>SUM(E22:E24)-E25</f>
        <v>#REF!</v>
      </c>
      <c r="L25" s="371"/>
      <c r="M25" s="357"/>
      <c r="N25" s="128"/>
      <c r="O25" s="128"/>
      <c r="P25" s="128"/>
      <c r="Q25" s="128"/>
    </row>
    <row r="26" spans="1:17" x14ac:dyDescent="0.2">
      <c r="A26" s="128"/>
      <c r="B26" s="352" t="s">
        <v>84</v>
      </c>
      <c r="C26" s="428" t="s">
        <v>402</v>
      </c>
      <c r="D26" s="428"/>
      <c r="E26" s="305" t="e">
        <f>ROUND(SUMIF(#REF!,$B26,#REF!)/coef,0)+H26</f>
        <v>#REF!</v>
      </c>
      <c r="F26" s="357"/>
      <c r="G26" s="369"/>
      <c r="H26" s="356"/>
      <c r="I26" s="361"/>
      <c r="J26" s="361"/>
      <c r="K26" s="361"/>
      <c r="L26" s="371"/>
      <c r="M26" s="357"/>
      <c r="N26" s="128"/>
      <c r="O26" s="128"/>
      <c r="P26" s="128"/>
      <c r="Q26" s="128"/>
    </row>
    <row r="27" spans="1:17" x14ac:dyDescent="0.2">
      <c r="A27" s="128"/>
      <c r="B27" s="352" t="s">
        <v>86</v>
      </c>
      <c r="C27" s="431" t="s">
        <v>471</v>
      </c>
      <c r="D27" s="431"/>
      <c r="E27" s="305" t="e">
        <f>ROUND(SUMIF(#REF!,$B27,#REF!)/coef,0)+H27</f>
        <v>#REF!</v>
      </c>
      <c r="F27" s="357"/>
      <c r="G27" s="369"/>
      <c r="H27" s="355"/>
      <c r="I27" s="373"/>
      <c r="J27" s="374" t="e">
        <f>IF(K27=0,"ok","err")</f>
        <v>#REF!</v>
      </c>
      <c r="K27" s="375" t="e">
        <f>SUM(E25:E26)-E27</f>
        <v>#REF!</v>
      </c>
      <c r="L27" s="371"/>
      <c r="M27" s="357"/>
      <c r="N27" s="128"/>
      <c r="O27" s="128"/>
      <c r="P27" s="128"/>
      <c r="Q27" s="128"/>
    </row>
    <row r="28" spans="1:17" x14ac:dyDescent="0.2">
      <c r="A28" s="128"/>
      <c r="B28" s="352"/>
      <c r="C28" s="431" t="s">
        <v>403</v>
      </c>
      <c r="D28" s="431"/>
      <c r="E28" s="307"/>
      <c r="F28" s="357"/>
      <c r="G28" s="369"/>
      <c r="H28" s="361"/>
      <c r="I28" s="361"/>
      <c r="J28" s="361"/>
      <c r="K28" s="361"/>
      <c r="L28" s="371"/>
      <c r="M28" s="357"/>
      <c r="N28" s="128"/>
      <c r="O28" s="128"/>
      <c r="P28" s="128"/>
      <c r="Q28" s="128"/>
    </row>
    <row r="29" spans="1:17" ht="11.25" customHeight="1" x14ac:dyDescent="0.2">
      <c r="A29" s="128"/>
      <c r="B29" s="352" t="s">
        <v>99</v>
      </c>
      <c r="C29" s="428" t="s">
        <v>404</v>
      </c>
      <c r="D29" s="428"/>
      <c r="E29" s="305" t="e">
        <f>ROUND(SUMIF(#REF!,$B29,#REF!)/coef,0)+H29</f>
        <v>#REF!</v>
      </c>
      <c r="F29" s="357"/>
      <c r="G29" s="369"/>
      <c r="H29" s="353"/>
      <c r="I29" s="361"/>
      <c r="J29" s="361"/>
      <c r="K29" s="361"/>
      <c r="L29" s="371"/>
      <c r="M29" s="357"/>
      <c r="N29" s="128"/>
      <c r="O29" s="128"/>
      <c r="P29" s="128"/>
      <c r="Q29" s="128"/>
    </row>
    <row r="30" spans="1:17" ht="11.25" customHeight="1" x14ac:dyDescent="0.2">
      <c r="A30" s="128"/>
      <c r="B30" s="352" t="s">
        <v>101</v>
      </c>
      <c r="C30" s="428" t="s">
        <v>456</v>
      </c>
      <c r="D30" s="428"/>
      <c r="E30" s="305" t="e">
        <f>ROUND(SUMIF(#REF!,$B30,#REF!)/coef,0)+H30</f>
        <v>#REF!</v>
      </c>
      <c r="F30" s="357"/>
      <c r="G30" s="369"/>
      <c r="H30" s="353"/>
      <c r="I30" s="361"/>
      <c r="J30" s="361"/>
      <c r="K30" s="361"/>
      <c r="L30" s="371"/>
      <c r="M30" s="357"/>
      <c r="N30" s="128"/>
      <c r="O30" s="128"/>
      <c r="P30" s="128"/>
      <c r="Q30" s="128"/>
    </row>
    <row r="31" spans="1:17" ht="11.25" customHeight="1" x14ac:dyDescent="0.2">
      <c r="A31" s="128"/>
      <c r="B31" s="352" t="s">
        <v>121</v>
      </c>
      <c r="C31" s="428" t="s">
        <v>405</v>
      </c>
      <c r="D31" s="428"/>
      <c r="E31" s="305" t="e">
        <f>ROUND(SUMIF(#REF!,$B31,#REF!)/coef,0)+H31</f>
        <v>#REF!</v>
      </c>
      <c r="F31" s="357"/>
      <c r="G31" s="369"/>
      <c r="H31" s="353"/>
      <c r="I31" s="361"/>
      <c r="J31" s="361"/>
      <c r="K31" s="361"/>
      <c r="L31" s="371"/>
      <c r="M31" s="357"/>
      <c r="N31" s="128"/>
      <c r="O31" s="128"/>
      <c r="P31" s="128"/>
      <c r="Q31" s="128"/>
    </row>
    <row r="32" spans="1:17" ht="19.5" customHeight="1" x14ac:dyDescent="0.2">
      <c r="A32" s="128"/>
      <c r="B32" s="352" t="s">
        <v>123</v>
      </c>
      <c r="C32" s="428" t="s">
        <v>472</v>
      </c>
      <c r="D32" s="428"/>
      <c r="E32" s="310" t="e">
        <f>ROUND(SUMIF(#REF!,$B32,#REF!)/coef,0)+H32</f>
        <v>#REF!</v>
      </c>
      <c r="F32" s="357"/>
      <c r="G32" s="369"/>
      <c r="H32" s="353"/>
      <c r="I32" s="361"/>
      <c r="J32" s="361"/>
      <c r="K32" s="361"/>
      <c r="L32" s="371"/>
      <c r="M32" s="357"/>
      <c r="N32" s="128"/>
      <c r="O32" s="128"/>
      <c r="P32" s="128"/>
      <c r="Q32" s="128"/>
    </row>
    <row r="33" spans="1:17" ht="11.25" customHeight="1" x14ac:dyDescent="0.2">
      <c r="A33" s="128"/>
      <c r="B33" s="352" t="s">
        <v>217</v>
      </c>
      <c r="C33" s="428" t="s">
        <v>406</v>
      </c>
      <c r="D33" s="428"/>
      <c r="E33" s="305" t="e">
        <f>ROUND(SUMIF(#REF!,$B33,#REF!)/coef,0)+H33</f>
        <v>#REF!</v>
      </c>
      <c r="F33" s="357"/>
      <c r="G33" s="369"/>
      <c r="H33" s="353"/>
      <c r="I33" s="361"/>
      <c r="J33" s="361"/>
      <c r="K33" s="361"/>
      <c r="L33" s="371"/>
      <c r="M33" s="357"/>
      <c r="N33" s="128"/>
      <c r="O33" s="128"/>
      <c r="P33" s="128"/>
      <c r="Q33" s="128"/>
    </row>
    <row r="34" spans="1:17" ht="12" customHeight="1" thickBot="1" x14ac:dyDescent="0.25">
      <c r="A34" s="128"/>
      <c r="B34" s="352" t="s">
        <v>218</v>
      </c>
      <c r="C34" s="429" t="s">
        <v>457</v>
      </c>
      <c r="D34" s="429"/>
      <c r="E34" s="309" t="e">
        <f>ROUND(SUMIF(#REF!,$B34,#REF!)/coef,0)+H34</f>
        <v>#REF!</v>
      </c>
      <c r="F34" s="357"/>
      <c r="G34" s="369"/>
      <c r="H34" s="354"/>
      <c r="I34" s="361"/>
      <c r="J34" s="361"/>
      <c r="K34" s="361"/>
      <c r="L34" s="371"/>
      <c r="M34" s="357"/>
      <c r="N34" s="128"/>
      <c r="O34" s="128"/>
      <c r="P34" s="128"/>
      <c r="Q34" s="128"/>
    </row>
    <row r="35" spans="1:17" x14ac:dyDescent="0.2">
      <c r="A35" s="128"/>
      <c r="B35" s="128"/>
      <c r="C35" s="133"/>
      <c r="D35" s="128"/>
      <c r="E35" s="128"/>
      <c r="F35" s="357"/>
      <c r="G35" s="376"/>
      <c r="H35" s="377"/>
      <c r="I35" s="377"/>
      <c r="J35" s="377"/>
      <c r="K35" s="377"/>
      <c r="L35" s="378"/>
      <c r="M35" s="357"/>
      <c r="N35" s="128"/>
      <c r="O35" s="128"/>
      <c r="P35" s="128"/>
      <c r="Q35" s="128"/>
    </row>
    <row r="36" spans="1:17" x14ac:dyDescent="0.2">
      <c r="A36" s="128"/>
      <c r="B36" s="128"/>
      <c r="C36" s="133"/>
      <c r="D36" s="128"/>
      <c r="E36" s="128"/>
      <c r="F36" s="357"/>
      <c r="G36" s="357"/>
      <c r="H36" s="357"/>
      <c r="I36" s="357"/>
      <c r="J36" s="357"/>
      <c r="K36" s="357"/>
      <c r="L36" s="357"/>
      <c r="M36" s="357"/>
      <c r="N36" s="128"/>
      <c r="O36" s="128"/>
      <c r="P36" s="128"/>
      <c r="Q36" s="128"/>
    </row>
    <row r="37" spans="1:17" x14ac:dyDescent="0.2">
      <c r="A37" s="128"/>
      <c r="B37" s="128"/>
      <c r="C37" s="30"/>
      <c r="D37" s="128"/>
      <c r="E37" s="128"/>
      <c r="F37" s="357"/>
      <c r="G37" s="357"/>
      <c r="H37" s="357"/>
      <c r="I37" s="357"/>
      <c r="J37" s="357"/>
      <c r="K37" s="357"/>
      <c r="L37" s="357"/>
      <c r="M37" s="357"/>
      <c r="N37" s="128"/>
      <c r="O37" s="128"/>
      <c r="P37" s="128"/>
      <c r="Q37" s="128"/>
    </row>
    <row r="38" spans="1:17" x14ac:dyDescent="0.2">
      <c r="A38" s="128"/>
      <c r="B38" s="128"/>
      <c r="C38" s="133"/>
      <c r="D38" s="128"/>
      <c r="E38" s="128"/>
      <c r="F38" s="357"/>
      <c r="G38" s="357"/>
      <c r="H38" s="357"/>
      <c r="I38" s="357"/>
      <c r="J38" s="357"/>
      <c r="K38" s="357"/>
      <c r="L38" s="357"/>
      <c r="M38" s="357"/>
      <c r="N38" s="128"/>
      <c r="O38" s="128"/>
      <c r="P38" s="128"/>
      <c r="Q38" s="128"/>
    </row>
    <row r="39" spans="1:17" x14ac:dyDescent="0.2">
      <c r="A39" s="128"/>
      <c r="B39" s="128"/>
      <c r="C39" s="133"/>
      <c r="D39" s="128"/>
      <c r="E39" s="128"/>
      <c r="F39" s="357"/>
      <c r="G39" s="357"/>
      <c r="H39" s="357"/>
      <c r="I39" s="357"/>
      <c r="J39" s="357"/>
      <c r="K39" s="357"/>
      <c r="L39" s="357"/>
      <c r="M39" s="357"/>
      <c r="N39" s="128"/>
      <c r="O39" s="128"/>
      <c r="P39" s="130"/>
      <c r="Q39" s="130"/>
    </row>
    <row r="40" spans="1:17" x14ac:dyDescent="0.2">
      <c r="A40" s="128"/>
      <c r="B40" s="128"/>
      <c r="C40" s="133"/>
      <c r="D40" s="128"/>
      <c r="E40" s="128"/>
      <c r="F40" s="357"/>
      <c r="G40" s="357"/>
      <c r="H40" s="357"/>
      <c r="I40" s="357"/>
      <c r="J40" s="357"/>
      <c r="K40" s="357"/>
      <c r="L40" s="357"/>
      <c r="M40" s="357"/>
      <c r="N40" s="128"/>
      <c r="O40" s="128"/>
      <c r="P40" s="130"/>
      <c r="Q40" s="130"/>
    </row>
    <row r="41" spans="1:17" x14ac:dyDescent="0.2">
      <c r="H41" s="357"/>
      <c r="I41" s="357"/>
      <c r="J41" s="357"/>
      <c r="K41" s="357"/>
    </row>
    <row r="42" spans="1:17" ht="10.8" thickBot="1" x14ac:dyDescent="0.25">
      <c r="H42" s="357"/>
      <c r="I42" s="357"/>
      <c r="J42" s="357"/>
      <c r="K42" s="357"/>
    </row>
  </sheetData>
  <sheetProtection sheet="1" objects="1" scenarios="1"/>
  <mergeCells count="16">
    <mergeCell ref="H1:K1"/>
    <mergeCell ref="C32:D32"/>
    <mergeCell ref="C33:D33"/>
    <mergeCell ref="C34:D34"/>
    <mergeCell ref="C3:E3"/>
    <mergeCell ref="C27:D27"/>
    <mergeCell ref="C28:D28"/>
    <mergeCell ref="C29:D29"/>
    <mergeCell ref="C30:D30"/>
    <mergeCell ref="C31:D31"/>
    <mergeCell ref="C21:D21"/>
    <mergeCell ref="C22:D22"/>
    <mergeCell ref="C23:D23"/>
    <mergeCell ref="C24:D24"/>
    <mergeCell ref="C25:D25"/>
    <mergeCell ref="C26:D26"/>
  </mergeCells>
  <conditionalFormatting sqref="J22">
    <cfRule type="cellIs" dxfId="5" priority="5" operator="equal">
      <formula>"err"</formula>
    </cfRule>
    <cfRule type="cellIs" dxfId="4" priority="6" operator="equal">
      <formula>"ok"</formula>
    </cfRule>
  </conditionalFormatting>
  <conditionalFormatting sqref="J25">
    <cfRule type="cellIs" dxfId="3" priority="3" operator="equal">
      <formula>"err"</formula>
    </cfRule>
    <cfRule type="cellIs" dxfId="2" priority="4" operator="equal">
      <formula>"ok"</formula>
    </cfRule>
  </conditionalFormatting>
  <conditionalFormatting sqref="J27">
    <cfRule type="cellIs" dxfId="1" priority="1" operator="equal">
      <formula>"err"</formula>
    </cfRule>
    <cfRule type="cellIs" dxfId="0" priority="2" operator="equal">
      <formula>"ok"</formula>
    </cfRule>
  </conditionalFormatting>
  <hyperlinks>
    <hyperlink ref="A1" location="MAIN!A4" display="MAIN" xr:uid="{00000000-0004-0000-1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theme="8" tint="0.79985961485641044"/>
  </sheetPr>
  <dimension ref="A1:N102"/>
  <sheetViews>
    <sheetView showGridLines="0" workbookViewId="0">
      <pane xSplit="4" ySplit="5" topLeftCell="E17" activePane="bottomRight" state="frozen"/>
      <selection pane="topRight" activeCell="E1" sqref="E1"/>
      <selection pane="bottomLeft" activeCell="A6" sqref="A6"/>
      <selection pane="bottomRight" activeCell="H24" sqref="H24"/>
    </sheetView>
  </sheetViews>
  <sheetFormatPr baseColWidth="10" defaultColWidth="9.28515625" defaultRowHeight="10.199999999999999" x14ac:dyDescent="0.2"/>
  <cols>
    <col min="1" max="1" width="10.140625" customWidth="1"/>
    <col min="2" max="2" width="3.28515625" customWidth="1"/>
    <col min="3" max="3" width="66.42578125" style="396" customWidth="1"/>
    <col min="4" max="4" width="7.7109375" style="205" hidden="1" customWidth="1"/>
    <col min="5" max="6" width="16.7109375" style="205" customWidth="1"/>
  </cols>
  <sheetData>
    <row r="1" spans="1:14" ht="18.75" customHeight="1" thickBot="1" x14ac:dyDescent="0.25">
      <c r="A1" s="119" t="s">
        <v>47</v>
      </c>
      <c r="C1" s="394"/>
      <c r="D1" s="203"/>
      <c r="E1" s="203"/>
      <c r="F1" s="203"/>
      <c r="G1" s="120"/>
      <c r="H1" s="120"/>
      <c r="I1" s="120"/>
      <c r="J1" s="120"/>
      <c r="K1" s="120"/>
      <c r="L1" s="120"/>
      <c r="M1" s="120"/>
      <c r="N1" s="120"/>
    </row>
    <row r="2" spans="1:14" x14ac:dyDescent="0.2">
      <c r="A2" s="120"/>
      <c r="B2" s="120"/>
      <c r="C2" s="395" t="s">
        <v>613</v>
      </c>
      <c r="D2" s="203"/>
      <c r="E2" s="203"/>
      <c r="F2" s="203"/>
      <c r="G2" s="120"/>
      <c r="H2" s="120"/>
      <c r="I2" s="120"/>
      <c r="J2" s="120"/>
      <c r="K2" s="120"/>
      <c r="L2" s="120"/>
      <c r="M2" s="120"/>
      <c r="N2" s="120"/>
    </row>
    <row r="3" spans="1:14" x14ac:dyDescent="0.2">
      <c r="A3" s="120"/>
      <c r="B3" s="120"/>
      <c r="C3" s="394"/>
      <c r="D3" s="203"/>
      <c r="E3" s="203"/>
      <c r="F3" s="203"/>
      <c r="G3" s="120"/>
      <c r="H3" s="120"/>
      <c r="I3" s="120"/>
      <c r="J3" s="120"/>
      <c r="K3" s="120"/>
      <c r="L3" s="120"/>
      <c r="M3" s="120"/>
      <c r="N3" s="120"/>
    </row>
    <row r="4" spans="1:14" x14ac:dyDescent="0.2">
      <c r="A4" s="120"/>
      <c r="B4" s="120"/>
      <c r="C4" s="394"/>
      <c r="D4" s="203"/>
      <c r="E4" s="203"/>
      <c r="F4" s="203"/>
      <c r="G4" s="120"/>
      <c r="H4" s="120"/>
      <c r="I4" s="120"/>
      <c r="J4" s="120"/>
      <c r="K4" s="120"/>
      <c r="L4" s="120"/>
      <c r="M4" s="120"/>
      <c r="N4" s="120"/>
    </row>
    <row r="5" spans="1:14" ht="31.2" thickBot="1" x14ac:dyDescent="0.25">
      <c r="A5" s="120"/>
      <c r="B5" s="120"/>
      <c r="C5" s="121" t="s">
        <v>601</v>
      </c>
      <c r="D5" s="122"/>
      <c r="E5" s="433"/>
      <c r="F5" s="433"/>
      <c r="G5" s="120"/>
      <c r="H5" s="120"/>
      <c r="I5" s="120"/>
      <c r="J5" s="120"/>
      <c r="K5" s="120"/>
      <c r="L5" s="120"/>
      <c r="M5" s="120"/>
      <c r="N5" s="120"/>
    </row>
    <row r="6" spans="1:14" ht="4.95" customHeight="1" x14ac:dyDescent="0.2">
      <c r="A6" s="120"/>
      <c r="B6" s="120"/>
      <c r="C6" s="123"/>
      <c r="D6" s="124"/>
      <c r="E6" s="204"/>
      <c r="F6" s="204"/>
      <c r="G6" s="120"/>
      <c r="H6" s="120"/>
      <c r="I6" s="120"/>
      <c r="J6" s="120"/>
      <c r="K6" s="120"/>
      <c r="L6" s="120"/>
      <c r="M6" s="120"/>
      <c r="N6" s="120"/>
    </row>
    <row r="7" spans="1:14" x14ac:dyDescent="0.2">
      <c r="A7" s="120"/>
      <c r="B7" s="120"/>
      <c r="C7" s="434" t="s">
        <v>440</v>
      </c>
      <c r="D7" s="434"/>
      <c r="E7" s="434"/>
      <c r="F7" s="434"/>
      <c r="G7" s="120"/>
      <c r="H7" s="120"/>
      <c r="I7" s="120"/>
      <c r="J7" s="120"/>
      <c r="K7" s="120"/>
      <c r="L7" s="120"/>
      <c r="M7" s="120"/>
      <c r="N7" s="120"/>
    </row>
    <row r="8" spans="1:14" x14ac:dyDescent="0.2">
      <c r="A8" s="120"/>
      <c r="B8" s="120"/>
      <c r="C8" s="123"/>
      <c r="D8" s="124"/>
      <c r="E8" s="204"/>
      <c r="F8" s="204"/>
      <c r="G8" s="120"/>
      <c r="H8" s="120"/>
      <c r="I8" s="120"/>
      <c r="J8" s="120"/>
      <c r="K8" s="120"/>
      <c r="L8" s="120"/>
      <c r="M8" s="120"/>
      <c r="N8" s="120"/>
    </row>
    <row r="9" spans="1:14" hidden="1" x14ac:dyDescent="0.2">
      <c r="A9" s="120"/>
      <c r="B9" s="120"/>
      <c r="C9" s="123"/>
      <c r="E9" s="125" t="s">
        <v>187</v>
      </c>
      <c r="F9" s="204"/>
      <c r="G9" s="120"/>
      <c r="H9" s="120"/>
      <c r="I9" s="120"/>
      <c r="J9" s="120"/>
      <c r="K9" s="120"/>
      <c r="L9" s="120"/>
      <c r="M9" s="120"/>
      <c r="N9" s="120"/>
    </row>
    <row r="10" spans="1:14" ht="12.6" x14ac:dyDescent="0.3">
      <c r="A10" s="120"/>
      <c r="B10" s="120"/>
      <c r="C10" s="252" t="s">
        <v>372</v>
      </c>
      <c r="D10" s="253" t="s">
        <v>194</v>
      </c>
      <c r="E10" s="254">
        <v>317561</v>
      </c>
      <c r="F10" s="204"/>
      <c r="G10" s="120"/>
      <c r="H10" s="120"/>
      <c r="I10" s="120"/>
      <c r="J10" s="120"/>
      <c r="K10" s="120"/>
      <c r="L10" s="120"/>
      <c r="M10" s="120"/>
      <c r="N10" s="120"/>
    </row>
    <row r="11" spans="1:14" x14ac:dyDescent="0.2">
      <c r="A11" s="120"/>
      <c r="B11" s="120"/>
      <c r="C11" s="123"/>
      <c r="D11" s="124"/>
      <c r="E11" s="204"/>
      <c r="F11" s="204"/>
      <c r="G11" s="120"/>
      <c r="H11" s="120"/>
      <c r="I11" s="120"/>
      <c r="J11" s="120"/>
      <c r="K11" s="120"/>
      <c r="L11" s="120"/>
      <c r="M11" s="120"/>
      <c r="N11" s="120"/>
    </row>
    <row r="12" spans="1:14" ht="51" x14ac:dyDescent="0.2">
      <c r="A12" s="120"/>
      <c r="B12" s="120"/>
      <c r="C12" s="126"/>
      <c r="D12" s="126"/>
      <c r="E12" s="127" t="s">
        <v>435</v>
      </c>
      <c r="F12" s="127" t="s">
        <v>314</v>
      </c>
      <c r="G12" s="120"/>
      <c r="H12" s="120"/>
      <c r="I12" s="120"/>
      <c r="J12" s="120"/>
      <c r="K12" s="120"/>
      <c r="L12" s="120"/>
      <c r="M12" s="120"/>
      <c r="N12" s="120"/>
    </row>
    <row r="13" spans="1:14" hidden="1" x14ac:dyDescent="0.2">
      <c r="A13" s="120"/>
      <c r="B13" s="120"/>
      <c r="C13" s="206"/>
      <c r="D13" s="207" t="s">
        <v>260</v>
      </c>
      <c r="E13" s="208" t="s">
        <v>188</v>
      </c>
      <c r="F13" s="208" t="s">
        <v>189</v>
      </c>
      <c r="G13" s="120"/>
      <c r="H13" s="120"/>
      <c r="I13" s="120"/>
      <c r="J13" s="120"/>
      <c r="K13" s="120"/>
      <c r="L13" s="120"/>
      <c r="M13" s="120"/>
      <c r="N13" s="120"/>
    </row>
    <row r="14" spans="1:14" x14ac:dyDescent="0.2">
      <c r="A14" s="120"/>
      <c r="B14" s="120"/>
      <c r="C14" s="209" t="s">
        <v>315</v>
      </c>
      <c r="D14" s="210" t="s">
        <v>195</v>
      </c>
      <c r="E14" s="194">
        <v>0</v>
      </c>
      <c r="F14" s="194">
        <v>0</v>
      </c>
      <c r="G14" s="120"/>
      <c r="H14" s="120"/>
      <c r="I14" s="120"/>
      <c r="J14" s="120"/>
      <c r="K14" s="120"/>
      <c r="L14" s="120"/>
      <c r="M14" s="120"/>
      <c r="N14" s="120"/>
    </row>
    <row r="15" spans="1:14" x14ac:dyDescent="0.2">
      <c r="A15" s="120"/>
      <c r="B15" s="120"/>
      <c r="C15" s="211" t="s">
        <v>316</v>
      </c>
      <c r="D15" s="212" t="s">
        <v>50</v>
      </c>
      <c r="E15" s="151">
        <v>7132</v>
      </c>
      <c r="F15" s="151">
        <v>3041</v>
      </c>
      <c r="G15" s="120"/>
      <c r="H15" s="120"/>
      <c r="I15" s="120"/>
      <c r="J15" s="120"/>
      <c r="K15" s="120"/>
      <c r="L15" s="120"/>
      <c r="M15" s="120"/>
      <c r="N15" s="120"/>
    </row>
    <row r="16" spans="1:14" x14ac:dyDescent="0.2">
      <c r="A16" s="120"/>
      <c r="B16" s="120"/>
      <c r="C16" s="211" t="s">
        <v>317</v>
      </c>
      <c r="D16" s="212" t="s">
        <v>52</v>
      </c>
      <c r="E16" s="151">
        <v>12</v>
      </c>
      <c r="F16" s="151">
        <v>53</v>
      </c>
      <c r="G16" s="120"/>
      <c r="H16" s="120"/>
      <c r="I16" s="120"/>
      <c r="J16" s="120"/>
      <c r="K16" s="120"/>
      <c r="L16" s="120"/>
      <c r="M16" s="120"/>
      <c r="N16" s="120"/>
    </row>
    <row r="17" spans="1:14" x14ac:dyDescent="0.2">
      <c r="A17" s="120"/>
      <c r="B17" s="120"/>
      <c r="C17" s="211" t="s">
        <v>318</v>
      </c>
      <c r="D17" s="212" t="s">
        <v>54</v>
      </c>
      <c r="E17" s="151">
        <v>49010</v>
      </c>
      <c r="F17" s="151">
        <v>68048</v>
      </c>
      <c r="G17" s="120"/>
      <c r="H17" s="120"/>
      <c r="I17" s="120"/>
      <c r="J17" s="120"/>
      <c r="K17" s="120"/>
      <c r="L17" s="120"/>
      <c r="M17" s="120"/>
      <c r="N17" s="120"/>
    </row>
    <row r="18" spans="1:14" x14ac:dyDescent="0.2">
      <c r="A18" s="120"/>
      <c r="B18" s="120"/>
      <c r="C18" s="211" t="s">
        <v>319</v>
      </c>
      <c r="D18" s="212" t="s">
        <v>56</v>
      </c>
      <c r="E18" s="151">
        <v>0</v>
      </c>
      <c r="F18" s="151">
        <v>0</v>
      </c>
      <c r="G18" s="120"/>
      <c r="H18" s="120"/>
      <c r="I18" s="120"/>
      <c r="J18" s="120"/>
      <c r="K18" s="120"/>
      <c r="L18" s="120"/>
      <c r="M18" s="120"/>
      <c r="N18" s="120"/>
    </row>
    <row r="19" spans="1:14" x14ac:dyDescent="0.2">
      <c r="A19" s="120"/>
      <c r="B19" s="120"/>
      <c r="C19" s="211" t="s">
        <v>320</v>
      </c>
      <c r="D19" s="212" t="s">
        <v>58</v>
      </c>
      <c r="E19" s="151">
        <v>33243</v>
      </c>
      <c r="F19" s="151">
        <v>42927</v>
      </c>
      <c r="G19" s="120"/>
      <c r="H19" s="120"/>
      <c r="I19" s="120"/>
      <c r="J19" s="120"/>
      <c r="K19" s="120"/>
      <c r="L19" s="120"/>
      <c r="M19" s="120"/>
      <c r="N19" s="120"/>
    </row>
    <row r="20" spans="1:14" x14ac:dyDescent="0.2">
      <c r="A20" s="120"/>
      <c r="B20" s="120"/>
      <c r="C20" s="211" t="s">
        <v>321</v>
      </c>
      <c r="D20" s="212" t="s">
        <v>60</v>
      </c>
      <c r="E20" s="151">
        <v>155375</v>
      </c>
      <c r="F20" s="151">
        <v>352665</v>
      </c>
      <c r="G20" s="120"/>
      <c r="H20" s="120"/>
      <c r="I20" s="120"/>
      <c r="J20" s="120"/>
      <c r="K20" s="120"/>
      <c r="L20" s="120"/>
      <c r="M20" s="120"/>
      <c r="N20" s="120"/>
    </row>
    <row r="21" spans="1:14" x14ac:dyDescent="0.2">
      <c r="A21" s="120"/>
      <c r="B21" s="120"/>
      <c r="C21" s="211" t="s">
        <v>322</v>
      </c>
      <c r="D21" s="212" t="s">
        <v>62</v>
      </c>
      <c r="E21" s="151">
        <v>235020</v>
      </c>
      <c r="F21" s="151">
        <v>108834</v>
      </c>
      <c r="G21" s="120"/>
      <c r="H21" s="120"/>
      <c r="I21" s="120"/>
      <c r="J21" s="120"/>
      <c r="K21" s="120"/>
      <c r="L21" s="120"/>
      <c r="M21" s="120"/>
      <c r="N21" s="120"/>
    </row>
    <row r="22" spans="1:14" x14ac:dyDescent="0.2">
      <c r="A22" s="120"/>
      <c r="B22" s="120"/>
      <c r="C22" s="211" t="s">
        <v>323</v>
      </c>
      <c r="D22" s="212" t="s">
        <v>64</v>
      </c>
      <c r="E22" s="151">
        <v>63790</v>
      </c>
      <c r="F22" s="151">
        <v>85025</v>
      </c>
      <c r="G22" s="120"/>
      <c r="H22" s="120"/>
      <c r="I22" s="120"/>
      <c r="J22" s="120"/>
      <c r="K22" s="120"/>
      <c r="L22" s="120"/>
      <c r="M22" s="120"/>
      <c r="N22" s="120"/>
    </row>
    <row r="23" spans="1:14" x14ac:dyDescent="0.2">
      <c r="A23" s="120"/>
      <c r="B23" s="120"/>
      <c r="C23" s="211" t="s">
        <v>324</v>
      </c>
      <c r="D23" s="212" t="s">
        <v>66</v>
      </c>
      <c r="E23" s="151">
        <v>0</v>
      </c>
      <c r="F23" s="151">
        <v>0</v>
      </c>
      <c r="G23" s="120"/>
      <c r="H23" s="120"/>
      <c r="I23" s="120"/>
      <c r="J23" s="120"/>
      <c r="K23" s="120"/>
      <c r="L23" s="120"/>
      <c r="M23" s="120"/>
      <c r="N23" s="120"/>
    </row>
    <row r="24" spans="1:14" x14ac:dyDescent="0.2">
      <c r="A24" s="120"/>
      <c r="B24" s="120"/>
      <c r="C24" s="211" t="s">
        <v>325</v>
      </c>
      <c r="D24" s="212" t="s">
        <v>68</v>
      </c>
      <c r="E24" s="151">
        <v>0</v>
      </c>
      <c r="F24" s="151">
        <v>0</v>
      </c>
      <c r="G24" s="120"/>
      <c r="H24" s="120"/>
      <c r="I24" s="120"/>
      <c r="J24" s="120"/>
      <c r="K24" s="120"/>
      <c r="L24" s="120"/>
      <c r="M24" s="120"/>
      <c r="N24" s="120"/>
    </row>
    <row r="25" spans="1:14" x14ac:dyDescent="0.2">
      <c r="A25" s="120"/>
      <c r="B25" s="120"/>
      <c r="C25" s="211" t="s">
        <v>326</v>
      </c>
      <c r="D25" s="212" t="s">
        <v>70</v>
      </c>
      <c r="E25" s="151">
        <v>2589</v>
      </c>
      <c r="F25" s="151">
        <v>2065</v>
      </c>
      <c r="G25" s="120"/>
      <c r="H25" s="120"/>
      <c r="I25" s="120"/>
      <c r="J25" s="120"/>
      <c r="K25" s="120"/>
      <c r="L25" s="120"/>
      <c r="M25" s="120"/>
      <c r="N25" s="120"/>
    </row>
    <row r="26" spans="1:14" x14ac:dyDescent="0.2">
      <c r="A26" s="120"/>
      <c r="B26" s="120"/>
      <c r="C26" s="211" t="s">
        <v>327</v>
      </c>
      <c r="D26" s="212" t="s">
        <v>71</v>
      </c>
      <c r="E26" s="151">
        <v>3662</v>
      </c>
      <c r="F26" s="151">
        <v>1139</v>
      </c>
      <c r="G26" s="120"/>
      <c r="H26" s="120"/>
      <c r="I26" s="120"/>
      <c r="J26" s="120"/>
      <c r="K26" s="120"/>
      <c r="L26" s="120"/>
      <c r="M26" s="120"/>
      <c r="N26" s="120"/>
    </row>
    <row r="27" spans="1:14" x14ac:dyDescent="0.2">
      <c r="A27" s="120"/>
      <c r="B27" s="120"/>
      <c r="C27" s="211" t="s">
        <v>309</v>
      </c>
      <c r="D27" s="212" t="s">
        <v>72</v>
      </c>
      <c r="E27" s="151">
        <v>545526</v>
      </c>
      <c r="F27" s="151">
        <v>58471</v>
      </c>
      <c r="G27" s="120"/>
      <c r="H27" s="120"/>
      <c r="I27" s="120"/>
      <c r="J27" s="120"/>
      <c r="K27" s="120"/>
      <c r="L27" s="120"/>
      <c r="M27" s="120"/>
      <c r="N27" s="120"/>
    </row>
    <row r="28" spans="1:14" x14ac:dyDescent="0.2">
      <c r="A28" s="120"/>
      <c r="B28" s="120"/>
      <c r="C28" s="211" t="s">
        <v>328</v>
      </c>
      <c r="D28" s="212" t="s">
        <v>74</v>
      </c>
      <c r="E28" s="151">
        <v>50167</v>
      </c>
      <c r="F28" s="151">
        <v>22042</v>
      </c>
      <c r="G28" s="120"/>
      <c r="H28" s="120"/>
      <c r="I28" s="120"/>
      <c r="J28" s="120"/>
      <c r="K28" s="120"/>
      <c r="L28" s="120"/>
      <c r="M28" s="120"/>
      <c r="N28" s="120"/>
    </row>
    <row r="29" spans="1:14" x14ac:dyDescent="0.2">
      <c r="A29" s="120"/>
      <c r="B29" s="120"/>
      <c r="C29" s="213" t="s">
        <v>310</v>
      </c>
      <c r="D29" s="214" t="s">
        <v>76</v>
      </c>
      <c r="E29" s="215">
        <v>189823</v>
      </c>
      <c r="F29" s="215">
        <v>222927</v>
      </c>
      <c r="G29" s="120"/>
      <c r="H29" s="120"/>
      <c r="I29" s="120"/>
      <c r="J29" s="120"/>
      <c r="K29" s="120"/>
      <c r="L29" s="120"/>
      <c r="M29" s="120"/>
      <c r="N29" s="120"/>
    </row>
    <row r="30" spans="1:14" x14ac:dyDescent="0.2">
      <c r="A30" s="120"/>
      <c r="B30" s="120"/>
      <c r="C30" s="394"/>
      <c r="D30" s="203"/>
      <c r="E30" s="203"/>
      <c r="F30" s="203"/>
      <c r="G30" s="120"/>
      <c r="H30" s="120"/>
      <c r="I30" s="120"/>
      <c r="J30" s="120"/>
      <c r="K30" s="120"/>
      <c r="L30" s="120"/>
      <c r="M30" s="120"/>
      <c r="N30" s="120"/>
    </row>
    <row r="31" spans="1:14" x14ac:dyDescent="0.2">
      <c r="A31" s="120"/>
      <c r="B31" s="120"/>
      <c r="C31" s="434" t="s">
        <v>329</v>
      </c>
      <c r="D31" s="434"/>
      <c r="E31" s="434"/>
      <c r="F31" s="434"/>
      <c r="G31" s="120"/>
      <c r="H31" s="120"/>
      <c r="I31" s="120"/>
      <c r="J31" s="120"/>
      <c r="K31" s="120"/>
      <c r="L31" s="120"/>
      <c r="M31" s="120"/>
      <c r="N31" s="120"/>
    </row>
    <row r="32" spans="1:14" x14ac:dyDescent="0.2">
      <c r="A32" s="120"/>
      <c r="B32" s="120"/>
      <c r="C32" s="394"/>
      <c r="D32" s="203"/>
      <c r="E32" s="203"/>
      <c r="F32" s="203"/>
      <c r="G32" s="120"/>
      <c r="H32" s="120"/>
      <c r="I32" s="120"/>
      <c r="J32" s="120"/>
      <c r="K32" s="120"/>
      <c r="L32" s="120"/>
      <c r="M32" s="120"/>
      <c r="N32" s="120"/>
    </row>
    <row r="33" spans="1:14" hidden="1" x14ac:dyDescent="0.2">
      <c r="A33" s="120"/>
      <c r="B33" s="120"/>
      <c r="C33" s="123"/>
      <c r="E33" s="125" t="s">
        <v>190</v>
      </c>
      <c r="F33" s="203"/>
      <c r="G33" s="120"/>
      <c r="H33" s="120"/>
      <c r="I33" s="120"/>
      <c r="J33" s="120"/>
      <c r="K33" s="120"/>
      <c r="L33" s="120"/>
      <c r="M33" s="120"/>
      <c r="N33" s="120"/>
    </row>
    <row r="34" spans="1:14" ht="12.6" x14ac:dyDescent="0.3">
      <c r="A34" s="120"/>
      <c r="B34" s="120"/>
      <c r="C34" s="252" t="s">
        <v>373</v>
      </c>
      <c r="D34" s="253" t="s">
        <v>82</v>
      </c>
      <c r="E34" s="254">
        <v>171393</v>
      </c>
      <c r="F34" s="203"/>
      <c r="G34" s="120"/>
      <c r="H34" s="120"/>
      <c r="I34" s="120"/>
      <c r="J34" s="120"/>
      <c r="K34" s="120"/>
      <c r="L34" s="120"/>
      <c r="M34" s="120"/>
      <c r="N34" s="120"/>
    </row>
    <row r="35" spans="1:14" x14ac:dyDescent="0.2">
      <c r="A35" s="120"/>
      <c r="B35" s="120"/>
      <c r="C35" s="394"/>
      <c r="D35" s="203"/>
      <c r="E35" s="203"/>
      <c r="F35" s="203"/>
      <c r="G35" s="120"/>
      <c r="H35" s="120"/>
      <c r="I35" s="120"/>
      <c r="J35" s="120"/>
      <c r="K35" s="120"/>
      <c r="L35" s="120"/>
      <c r="M35" s="120"/>
      <c r="N35" s="120"/>
    </row>
    <row r="36" spans="1:14" ht="51" x14ac:dyDescent="0.2">
      <c r="A36" s="120"/>
      <c r="B36" s="120"/>
      <c r="C36" s="126"/>
      <c r="D36" s="126"/>
      <c r="E36" s="127" t="s">
        <v>435</v>
      </c>
      <c r="F36" s="127" t="s">
        <v>330</v>
      </c>
      <c r="G36" s="120"/>
      <c r="H36" s="120"/>
      <c r="I36" s="120"/>
      <c r="J36" s="120"/>
      <c r="K36" s="120"/>
      <c r="L36" s="120"/>
      <c r="M36" s="120"/>
      <c r="N36" s="120"/>
    </row>
    <row r="37" spans="1:14" hidden="1" x14ac:dyDescent="0.2">
      <c r="A37" s="120"/>
      <c r="B37" s="120"/>
      <c r="C37" s="206"/>
      <c r="D37" s="207" t="s">
        <v>260</v>
      </c>
      <c r="E37" s="208" t="s">
        <v>191</v>
      </c>
      <c r="F37" s="208" t="s">
        <v>220</v>
      </c>
      <c r="G37" s="120"/>
      <c r="H37" s="120"/>
      <c r="I37" s="120"/>
      <c r="J37" s="120"/>
      <c r="K37" s="120"/>
      <c r="L37" s="120"/>
      <c r="M37" s="120"/>
      <c r="N37" s="120"/>
    </row>
    <row r="38" spans="1:14" x14ac:dyDescent="0.2">
      <c r="A38" s="120"/>
      <c r="B38" s="120"/>
      <c r="C38" s="209" t="s">
        <v>331</v>
      </c>
      <c r="D38" s="210" t="s">
        <v>84</v>
      </c>
      <c r="E38" s="194">
        <v>0</v>
      </c>
      <c r="F38" s="249"/>
      <c r="G38" s="120"/>
      <c r="H38" s="120"/>
      <c r="I38" s="120"/>
      <c r="J38" s="120"/>
      <c r="K38" s="120"/>
      <c r="L38" s="120"/>
      <c r="M38" s="120"/>
      <c r="N38" s="120"/>
    </row>
    <row r="39" spans="1:14" x14ac:dyDescent="0.2">
      <c r="A39" s="120"/>
      <c r="B39" s="120"/>
      <c r="C39" s="211" t="s">
        <v>332</v>
      </c>
      <c r="D39" s="212" t="s">
        <v>86</v>
      </c>
      <c r="E39" s="151">
        <v>0</v>
      </c>
      <c r="F39" s="250"/>
      <c r="G39" s="120"/>
      <c r="H39" s="120"/>
      <c r="I39" s="120"/>
      <c r="J39" s="120"/>
      <c r="K39" s="120"/>
      <c r="L39" s="120"/>
      <c r="M39" s="120"/>
      <c r="N39" s="120"/>
    </row>
    <row r="40" spans="1:14" x14ac:dyDescent="0.2">
      <c r="A40" s="120"/>
      <c r="B40" s="120"/>
      <c r="C40" s="211" t="s">
        <v>333</v>
      </c>
      <c r="D40" s="212" t="s">
        <v>88</v>
      </c>
      <c r="E40" s="151">
        <v>0</v>
      </c>
      <c r="F40" s="250"/>
      <c r="G40" s="120"/>
      <c r="H40" s="120"/>
      <c r="I40" s="120"/>
      <c r="J40" s="120"/>
      <c r="K40" s="120"/>
      <c r="L40" s="120"/>
      <c r="M40" s="120"/>
      <c r="N40" s="120"/>
    </row>
    <row r="41" spans="1:14" x14ac:dyDescent="0.2">
      <c r="A41" s="120"/>
      <c r="B41" s="120"/>
      <c r="C41" s="211" t="s">
        <v>334</v>
      </c>
      <c r="D41" s="212" t="s">
        <v>90</v>
      </c>
      <c r="E41" s="151">
        <v>1690347</v>
      </c>
      <c r="F41" s="250"/>
      <c r="G41" s="120"/>
      <c r="H41" s="120"/>
      <c r="I41" s="120"/>
      <c r="J41" s="120"/>
      <c r="K41" s="120"/>
      <c r="L41" s="120"/>
      <c r="M41" s="120"/>
      <c r="N41" s="120"/>
    </row>
    <row r="42" spans="1:14" x14ac:dyDescent="0.2">
      <c r="A42" s="120"/>
      <c r="B42" s="120"/>
      <c r="C42" s="213" t="s">
        <v>335</v>
      </c>
      <c r="D42" s="214" t="s">
        <v>92</v>
      </c>
      <c r="E42" s="251"/>
      <c r="F42" s="215">
        <v>194137794</v>
      </c>
      <c r="G42" s="120"/>
      <c r="H42" s="120"/>
      <c r="I42" s="120"/>
      <c r="J42" s="120"/>
      <c r="K42" s="120"/>
      <c r="L42" s="120"/>
      <c r="M42" s="120"/>
      <c r="N42" s="120"/>
    </row>
    <row r="43" spans="1:14" x14ac:dyDescent="0.2">
      <c r="A43" s="120"/>
      <c r="B43" s="120"/>
      <c r="C43" s="394"/>
      <c r="D43" s="203"/>
      <c r="E43" s="203"/>
      <c r="F43" s="203"/>
      <c r="G43" s="120"/>
      <c r="H43" s="120"/>
      <c r="I43" s="120"/>
      <c r="J43" s="120"/>
      <c r="K43" s="120"/>
      <c r="L43" s="120"/>
      <c r="M43" s="120"/>
      <c r="N43" s="120"/>
    </row>
    <row r="44" spans="1:14" x14ac:dyDescent="0.2">
      <c r="A44" s="120"/>
      <c r="B44" s="120"/>
      <c r="C44" s="434" t="s">
        <v>336</v>
      </c>
      <c r="D44" s="434"/>
      <c r="E44" s="434"/>
      <c r="F44" s="434"/>
      <c r="G44" s="120"/>
      <c r="H44" s="120"/>
      <c r="I44" s="120"/>
      <c r="J44" s="120"/>
      <c r="K44" s="120"/>
      <c r="L44" s="120"/>
      <c r="M44" s="120"/>
      <c r="N44" s="120"/>
    </row>
    <row r="45" spans="1:14" hidden="1" x14ac:dyDescent="0.2">
      <c r="A45" s="120"/>
      <c r="B45" s="120"/>
      <c r="C45" s="206"/>
      <c r="D45" s="207" t="s">
        <v>260</v>
      </c>
      <c r="E45" s="208" t="s">
        <v>233</v>
      </c>
      <c r="F45" s="203"/>
      <c r="G45" s="120"/>
      <c r="H45" s="120"/>
      <c r="I45" s="120"/>
      <c r="J45" s="120"/>
      <c r="K45" s="120"/>
      <c r="L45" s="120"/>
      <c r="M45" s="120"/>
      <c r="N45" s="120"/>
    </row>
    <row r="46" spans="1:14" x14ac:dyDescent="0.2">
      <c r="A46" s="120"/>
      <c r="B46" s="120"/>
      <c r="C46" s="209" t="s">
        <v>337</v>
      </c>
      <c r="D46" s="210" t="s">
        <v>99</v>
      </c>
      <c r="E46" s="194">
        <v>488954</v>
      </c>
      <c r="F46" s="203"/>
      <c r="G46" s="120"/>
      <c r="H46" s="120"/>
      <c r="I46" s="120"/>
      <c r="J46" s="120"/>
      <c r="K46" s="120"/>
      <c r="L46" s="120"/>
      <c r="M46" s="120"/>
      <c r="N46" s="120"/>
    </row>
    <row r="47" spans="1:14" x14ac:dyDescent="0.2">
      <c r="A47" s="120"/>
      <c r="B47" s="120"/>
      <c r="C47" s="211" t="s">
        <v>338</v>
      </c>
      <c r="D47" s="212" t="s">
        <v>101</v>
      </c>
      <c r="E47" s="151">
        <v>4322802</v>
      </c>
      <c r="F47" s="203"/>
      <c r="G47" s="120"/>
      <c r="H47" s="120"/>
      <c r="I47" s="120"/>
      <c r="J47" s="120"/>
      <c r="K47" s="120"/>
      <c r="L47" s="120"/>
      <c r="M47" s="120"/>
      <c r="N47" s="120"/>
    </row>
    <row r="48" spans="1:14" x14ac:dyDescent="0.2">
      <c r="A48" s="120"/>
      <c r="B48" s="120"/>
      <c r="C48" s="211" t="s">
        <v>339</v>
      </c>
      <c r="D48" s="212" t="s">
        <v>103</v>
      </c>
      <c r="E48" s="151">
        <v>1945261</v>
      </c>
      <c r="F48" s="203"/>
      <c r="G48" s="120"/>
      <c r="H48" s="120"/>
      <c r="I48" s="120"/>
      <c r="J48" s="120"/>
      <c r="K48" s="120"/>
      <c r="L48" s="120"/>
      <c r="M48" s="120"/>
      <c r="N48" s="120"/>
    </row>
    <row r="49" spans="1:14" x14ac:dyDescent="0.2">
      <c r="A49" s="120"/>
      <c r="B49" s="120"/>
      <c r="C49" s="211" t="s">
        <v>340</v>
      </c>
      <c r="D49" s="212" t="s">
        <v>105</v>
      </c>
      <c r="E49" s="151">
        <v>1080701</v>
      </c>
      <c r="F49" s="203"/>
      <c r="G49" s="120"/>
      <c r="H49" s="120"/>
      <c r="I49" s="120"/>
      <c r="J49" s="120"/>
      <c r="K49" s="120"/>
      <c r="L49" s="120"/>
      <c r="M49" s="120"/>
      <c r="N49" s="120"/>
    </row>
    <row r="50" spans="1:14" x14ac:dyDescent="0.2">
      <c r="A50" s="120"/>
      <c r="B50" s="120"/>
      <c r="C50" s="211" t="s">
        <v>341</v>
      </c>
      <c r="D50" s="212" t="s">
        <v>107</v>
      </c>
      <c r="E50" s="151">
        <v>1080701</v>
      </c>
      <c r="F50" s="203"/>
      <c r="G50" s="120"/>
      <c r="H50" s="120"/>
      <c r="I50" s="120"/>
      <c r="J50" s="120"/>
      <c r="K50" s="120"/>
      <c r="L50" s="120"/>
      <c r="M50" s="120"/>
      <c r="N50" s="120"/>
    </row>
    <row r="51" spans="1:14" x14ac:dyDescent="0.2">
      <c r="A51" s="120"/>
      <c r="B51" s="120"/>
      <c r="C51" s="213" t="s">
        <v>342</v>
      </c>
      <c r="D51" s="214" t="s">
        <v>109</v>
      </c>
      <c r="E51" s="215">
        <v>3600</v>
      </c>
      <c r="F51" s="203"/>
      <c r="G51" s="120"/>
      <c r="H51" s="120"/>
      <c r="I51" s="120"/>
      <c r="J51" s="120"/>
      <c r="K51" s="120"/>
      <c r="L51" s="120"/>
      <c r="M51" s="120"/>
      <c r="N51" s="120"/>
    </row>
    <row r="52" spans="1:14" hidden="1" x14ac:dyDescent="0.2">
      <c r="A52" s="120"/>
      <c r="B52" s="120"/>
      <c r="C52" s="216"/>
      <c r="D52" s="217"/>
      <c r="E52" s="218">
        <v>0</v>
      </c>
      <c r="F52" s="203"/>
      <c r="G52" s="120"/>
      <c r="H52" s="120"/>
      <c r="I52" s="120"/>
      <c r="J52" s="120"/>
      <c r="K52" s="120"/>
      <c r="L52" s="120"/>
      <c r="M52" s="120"/>
      <c r="N52" s="120"/>
    </row>
    <row r="53" spans="1:14" ht="10.8" thickBot="1" x14ac:dyDescent="0.25">
      <c r="A53" s="120"/>
      <c r="B53" s="120"/>
      <c r="C53" s="219" t="s">
        <v>343</v>
      </c>
      <c r="D53" s="220" t="s">
        <v>119</v>
      </c>
      <c r="E53" s="160">
        <v>1080701</v>
      </c>
      <c r="F53" s="203"/>
      <c r="G53" s="120"/>
      <c r="H53" s="120"/>
      <c r="I53" s="120"/>
      <c r="J53" s="120"/>
      <c r="K53" s="120"/>
      <c r="L53" s="120"/>
      <c r="M53" s="120"/>
      <c r="N53" s="120"/>
    </row>
    <row r="54" spans="1:14" x14ac:dyDescent="0.2">
      <c r="A54" s="120"/>
      <c r="B54" s="120"/>
      <c r="C54" s="394"/>
      <c r="D54" s="203"/>
      <c r="E54" s="203"/>
      <c r="F54" s="203"/>
      <c r="G54" s="120"/>
      <c r="H54" s="120"/>
      <c r="I54" s="120"/>
      <c r="J54" s="120"/>
      <c r="K54" s="120"/>
      <c r="L54" s="120"/>
      <c r="M54" s="120"/>
      <c r="N54" s="120"/>
    </row>
    <row r="55" spans="1:14" x14ac:dyDescent="0.2">
      <c r="A55" s="120"/>
      <c r="B55" s="120"/>
      <c r="C55" s="394"/>
      <c r="D55" s="203"/>
      <c r="E55" s="203"/>
      <c r="F55" s="203"/>
      <c r="G55" s="120"/>
      <c r="H55" s="120"/>
      <c r="I55" s="120"/>
      <c r="J55" s="120"/>
      <c r="K55" s="120"/>
      <c r="L55" s="120"/>
      <c r="M55" s="120"/>
      <c r="N55" s="120"/>
    </row>
    <row r="56" spans="1:14" x14ac:dyDescent="0.2">
      <c r="A56" s="120"/>
      <c r="B56" s="120"/>
      <c r="C56" s="394"/>
      <c r="D56" s="203"/>
      <c r="E56" s="203"/>
      <c r="F56" s="203"/>
      <c r="G56" s="120"/>
      <c r="H56" s="120"/>
      <c r="I56" s="120"/>
      <c r="J56" s="120"/>
      <c r="K56" s="120"/>
      <c r="L56" s="120"/>
      <c r="M56" s="120"/>
      <c r="N56" s="120"/>
    </row>
    <row r="57" spans="1:14" x14ac:dyDescent="0.2">
      <c r="A57" s="120"/>
      <c r="B57" s="120"/>
      <c r="C57" s="394"/>
      <c r="D57" s="203"/>
      <c r="E57" s="203"/>
      <c r="F57" s="203"/>
      <c r="G57" s="120"/>
      <c r="H57" s="120"/>
      <c r="I57" s="120"/>
      <c r="J57" s="120"/>
      <c r="K57" s="120"/>
      <c r="L57" s="120"/>
      <c r="M57" s="120"/>
      <c r="N57" s="120"/>
    </row>
    <row r="58" spans="1:14" x14ac:dyDescent="0.2">
      <c r="A58" s="120"/>
      <c r="B58" s="120"/>
      <c r="C58" s="394"/>
      <c r="D58" s="203"/>
      <c r="E58" s="203"/>
      <c r="F58" s="203"/>
      <c r="G58" s="120"/>
      <c r="H58" s="120"/>
      <c r="I58" s="120"/>
      <c r="J58" s="120"/>
      <c r="K58" s="120"/>
      <c r="L58" s="120"/>
      <c r="M58" s="120"/>
      <c r="N58" s="120"/>
    </row>
    <row r="59" spans="1:14" x14ac:dyDescent="0.2">
      <c r="A59" s="120"/>
      <c r="B59" s="120"/>
      <c r="C59" s="394"/>
      <c r="D59" s="203"/>
      <c r="E59" s="203"/>
      <c r="F59" s="203"/>
      <c r="G59" s="120"/>
      <c r="H59" s="120"/>
      <c r="I59" s="120"/>
      <c r="J59" s="120"/>
      <c r="K59" s="120"/>
      <c r="L59" s="120"/>
      <c r="M59" s="120"/>
      <c r="N59" s="120"/>
    </row>
    <row r="60" spans="1:14" x14ac:dyDescent="0.2">
      <c r="A60" s="120"/>
      <c r="B60" s="120"/>
      <c r="C60" s="394"/>
      <c r="D60" s="203"/>
      <c r="E60" s="203"/>
      <c r="F60" s="203"/>
      <c r="G60" s="120"/>
      <c r="H60" s="120"/>
      <c r="I60" s="120"/>
      <c r="J60" s="120"/>
      <c r="K60" s="120"/>
      <c r="L60" s="120"/>
      <c r="M60" s="120"/>
      <c r="N60" s="120"/>
    </row>
    <row r="61" spans="1:14" x14ac:dyDescent="0.2">
      <c r="A61" s="120"/>
      <c r="B61" s="120"/>
      <c r="C61" s="394"/>
      <c r="D61" s="203"/>
      <c r="E61" s="203"/>
      <c r="F61" s="203"/>
      <c r="G61" s="120"/>
      <c r="H61" s="120"/>
      <c r="I61" s="120"/>
      <c r="J61" s="120"/>
      <c r="K61" s="120"/>
      <c r="L61" s="120"/>
      <c r="M61" s="120"/>
      <c r="N61" s="120"/>
    </row>
    <row r="62" spans="1:14" x14ac:dyDescent="0.2">
      <c r="A62" s="120"/>
      <c r="B62" s="120"/>
      <c r="C62" s="394"/>
      <c r="D62" s="203"/>
      <c r="E62" s="203"/>
      <c r="F62" s="203"/>
      <c r="G62" s="120"/>
      <c r="H62" s="120"/>
      <c r="I62" s="120"/>
      <c r="J62" s="120"/>
      <c r="K62" s="120"/>
      <c r="L62" s="120"/>
      <c r="M62" s="120"/>
      <c r="N62" s="120"/>
    </row>
    <row r="63" spans="1:14" x14ac:dyDescent="0.2">
      <c r="A63" s="120"/>
      <c r="B63" s="120"/>
      <c r="C63" s="394"/>
      <c r="D63" s="203"/>
      <c r="E63" s="203"/>
      <c r="F63" s="203"/>
      <c r="G63" s="120"/>
      <c r="H63" s="120"/>
      <c r="I63" s="120"/>
      <c r="J63" s="120"/>
      <c r="K63" s="120"/>
      <c r="L63" s="120"/>
      <c r="M63" s="120"/>
      <c r="N63" s="120"/>
    </row>
    <row r="64" spans="1:14" x14ac:dyDescent="0.2">
      <c r="A64" s="120"/>
      <c r="B64" s="120"/>
      <c r="C64" s="394"/>
      <c r="D64" s="203"/>
      <c r="E64" s="203"/>
      <c r="F64" s="203"/>
      <c r="G64" s="120"/>
      <c r="H64" s="120"/>
      <c r="I64" s="120"/>
      <c r="J64" s="120"/>
      <c r="K64" s="120"/>
      <c r="L64" s="120"/>
      <c r="M64" s="120"/>
      <c r="N64" s="120"/>
    </row>
    <row r="65" spans="1:14" x14ac:dyDescent="0.2">
      <c r="A65" s="120"/>
      <c r="B65" s="120"/>
      <c r="C65" s="394"/>
      <c r="D65" s="203"/>
      <c r="E65" s="203"/>
      <c r="F65" s="203"/>
      <c r="G65" s="120"/>
      <c r="H65" s="120"/>
      <c r="I65" s="120"/>
      <c r="J65" s="120"/>
      <c r="K65" s="120"/>
      <c r="L65" s="120"/>
      <c r="M65" s="120"/>
      <c r="N65" s="120"/>
    </row>
    <row r="66" spans="1:14" x14ac:dyDescent="0.2">
      <c r="A66" s="120"/>
      <c r="B66" s="120"/>
      <c r="C66" s="394"/>
      <c r="D66" s="203"/>
      <c r="E66" s="203"/>
      <c r="F66" s="203"/>
      <c r="G66" s="120"/>
      <c r="H66" s="120"/>
      <c r="I66" s="120"/>
      <c r="J66" s="120"/>
      <c r="K66" s="120"/>
      <c r="L66" s="120"/>
      <c r="M66" s="120"/>
      <c r="N66" s="120"/>
    </row>
    <row r="67" spans="1:14" x14ac:dyDescent="0.2">
      <c r="A67" s="120"/>
      <c r="B67" s="120"/>
      <c r="C67" s="394"/>
      <c r="D67" s="203"/>
      <c r="E67" s="203"/>
      <c r="F67" s="203"/>
      <c r="G67" s="120"/>
      <c r="H67" s="120"/>
      <c r="I67" s="120"/>
      <c r="J67" s="120"/>
      <c r="K67" s="120"/>
      <c r="L67" s="120"/>
      <c r="M67" s="120"/>
      <c r="N67" s="120"/>
    </row>
    <row r="68" spans="1:14" x14ac:dyDescent="0.2">
      <c r="A68" s="120"/>
      <c r="B68" s="120"/>
      <c r="C68" s="394"/>
      <c r="D68" s="203"/>
      <c r="E68" s="203"/>
      <c r="F68" s="203"/>
      <c r="G68" s="120"/>
      <c r="H68" s="120"/>
      <c r="I68" s="120"/>
      <c r="J68" s="120"/>
      <c r="K68" s="120"/>
      <c r="L68" s="120"/>
      <c r="M68" s="120"/>
      <c r="N68" s="120"/>
    </row>
    <row r="69" spans="1:14" x14ac:dyDescent="0.2">
      <c r="A69" s="120"/>
      <c r="B69" s="120"/>
      <c r="C69" s="394"/>
      <c r="D69" s="203"/>
      <c r="E69" s="203"/>
      <c r="F69" s="203"/>
      <c r="G69" s="120"/>
      <c r="H69" s="120"/>
      <c r="I69" s="120"/>
      <c r="J69" s="120"/>
      <c r="K69" s="120"/>
      <c r="L69" s="120"/>
      <c r="M69" s="120"/>
      <c r="N69" s="120"/>
    </row>
    <row r="70" spans="1:14" x14ac:dyDescent="0.2">
      <c r="A70" s="120"/>
      <c r="B70" s="120"/>
      <c r="C70" s="394"/>
      <c r="D70" s="203"/>
      <c r="E70" s="203"/>
      <c r="F70" s="203"/>
      <c r="G70" s="120"/>
      <c r="H70" s="120"/>
      <c r="I70" s="120"/>
      <c r="J70" s="120"/>
      <c r="K70" s="120"/>
      <c r="L70" s="120"/>
      <c r="M70" s="120"/>
      <c r="N70" s="120"/>
    </row>
    <row r="71" spans="1:14" x14ac:dyDescent="0.2">
      <c r="A71" s="120"/>
      <c r="B71" s="120"/>
      <c r="C71" s="394"/>
      <c r="D71" s="203"/>
      <c r="E71" s="203"/>
      <c r="F71" s="203"/>
      <c r="G71" s="120"/>
      <c r="H71" s="120"/>
      <c r="I71" s="120"/>
      <c r="J71" s="120"/>
      <c r="K71" s="120"/>
      <c r="L71" s="120"/>
      <c r="M71" s="120"/>
      <c r="N71" s="120"/>
    </row>
    <row r="72" spans="1:14" x14ac:dyDescent="0.2">
      <c r="A72" s="120"/>
      <c r="B72" s="120"/>
      <c r="C72" s="394"/>
      <c r="D72" s="203"/>
      <c r="E72" s="203"/>
      <c r="F72" s="203"/>
      <c r="G72" s="120"/>
      <c r="H72" s="120"/>
      <c r="I72" s="120"/>
      <c r="J72" s="120"/>
      <c r="K72" s="120"/>
      <c r="L72" s="120"/>
      <c r="M72" s="120"/>
      <c r="N72" s="120"/>
    </row>
    <row r="73" spans="1:14" x14ac:dyDescent="0.2">
      <c r="A73" s="120"/>
      <c r="B73" s="120"/>
      <c r="C73" s="394"/>
      <c r="D73" s="203"/>
      <c r="E73" s="203"/>
      <c r="F73" s="203"/>
      <c r="G73" s="120"/>
      <c r="H73" s="120"/>
      <c r="I73" s="120"/>
      <c r="J73" s="120"/>
      <c r="K73" s="120"/>
      <c r="L73" s="120"/>
      <c r="M73" s="120"/>
      <c r="N73" s="120"/>
    </row>
    <row r="74" spans="1:14" x14ac:dyDescent="0.2">
      <c r="A74" s="120"/>
      <c r="B74" s="120"/>
      <c r="C74" s="394"/>
      <c r="D74" s="203"/>
      <c r="E74" s="203"/>
      <c r="F74" s="203"/>
      <c r="G74" s="120"/>
      <c r="H74" s="120"/>
      <c r="I74" s="120"/>
      <c r="J74" s="120"/>
      <c r="K74" s="120"/>
      <c r="L74" s="120"/>
      <c r="M74" s="120"/>
      <c r="N74" s="120"/>
    </row>
    <row r="75" spans="1:14" x14ac:dyDescent="0.2">
      <c r="A75" s="120"/>
      <c r="B75" s="120"/>
      <c r="C75" s="394"/>
      <c r="D75" s="203"/>
      <c r="E75" s="203"/>
      <c r="F75" s="203"/>
      <c r="G75" s="120"/>
      <c r="H75" s="120"/>
      <c r="I75" s="120"/>
      <c r="J75" s="120"/>
      <c r="K75" s="120"/>
      <c r="L75" s="120"/>
      <c r="M75" s="120"/>
      <c r="N75" s="120"/>
    </row>
    <row r="76" spans="1:14" x14ac:dyDescent="0.2">
      <c r="A76" s="120"/>
      <c r="B76" s="120"/>
      <c r="C76" s="394"/>
      <c r="D76" s="203"/>
      <c r="E76" s="203"/>
      <c r="F76" s="203"/>
      <c r="G76" s="120"/>
      <c r="H76" s="120"/>
      <c r="I76" s="120"/>
      <c r="J76" s="120"/>
      <c r="K76" s="120"/>
      <c r="L76" s="120"/>
      <c r="M76" s="120"/>
      <c r="N76" s="120"/>
    </row>
    <row r="77" spans="1:14" x14ac:dyDescent="0.2">
      <c r="A77" s="120"/>
      <c r="B77" s="120"/>
      <c r="C77" s="394"/>
      <c r="D77" s="203"/>
      <c r="E77" s="203"/>
      <c r="F77" s="203"/>
      <c r="G77" s="120"/>
      <c r="H77" s="120"/>
      <c r="I77" s="120"/>
      <c r="J77" s="120"/>
      <c r="K77" s="120"/>
      <c r="L77" s="120"/>
      <c r="M77" s="120"/>
      <c r="N77" s="120"/>
    </row>
    <row r="78" spans="1:14" x14ac:dyDescent="0.2">
      <c r="A78" s="120"/>
      <c r="B78" s="120"/>
      <c r="C78" s="394"/>
      <c r="D78" s="203"/>
      <c r="E78" s="203"/>
      <c r="F78" s="203"/>
      <c r="G78" s="120"/>
      <c r="H78" s="120"/>
      <c r="I78" s="120"/>
      <c r="J78" s="120"/>
      <c r="K78" s="120"/>
      <c r="L78" s="120"/>
      <c r="M78" s="120"/>
      <c r="N78" s="120"/>
    </row>
    <row r="79" spans="1:14" x14ac:dyDescent="0.2">
      <c r="A79" s="120"/>
      <c r="B79" s="120"/>
      <c r="C79" s="394"/>
      <c r="D79" s="203"/>
      <c r="E79" s="203"/>
      <c r="F79" s="203"/>
      <c r="G79" s="120"/>
      <c r="H79" s="120"/>
      <c r="I79" s="120"/>
      <c r="J79" s="120"/>
      <c r="K79" s="120"/>
      <c r="L79" s="120"/>
      <c r="M79" s="120"/>
      <c r="N79" s="120"/>
    </row>
    <row r="80" spans="1:14" x14ac:dyDescent="0.2">
      <c r="A80" s="120"/>
      <c r="B80" s="120"/>
      <c r="C80" s="394"/>
      <c r="D80" s="203"/>
      <c r="E80" s="203"/>
      <c r="F80" s="203"/>
      <c r="G80" s="120"/>
      <c r="H80" s="120"/>
      <c r="I80" s="120"/>
      <c r="J80" s="120"/>
      <c r="K80" s="120"/>
      <c r="L80" s="120"/>
      <c r="M80" s="120"/>
      <c r="N80" s="120"/>
    </row>
    <row r="81" spans="1:14" x14ac:dyDescent="0.2">
      <c r="A81" s="120"/>
      <c r="B81" s="120"/>
      <c r="C81" s="394"/>
      <c r="D81" s="203"/>
      <c r="E81" s="203"/>
      <c r="F81" s="203"/>
      <c r="G81" s="120"/>
      <c r="H81" s="120"/>
      <c r="I81" s="120"/>
      <c r="J81" s="120"/>
      <c r="K81" s="120"/>
      <c r="L81" s="120"/>
      <c r="M81" s="120"/>
      <c r="N81" s="120"/>
    </row>
    <row r="82" spans="1:14" x14ac:dyDescent="0.2">
      <c r="A82" s="120"/>
      <c r="B82" s="120"/>
      <c r="C82" s="394"/>
      <c r="D82" s="203"/>
      <c r="E82" s="203"/>
      <c r="F82" s="203"/>
      <c r="G82" s="120"/>
      <c r="H82" s="120"/>
      <c r="I82" s="120"/>
      <c r="J82" s="120"/>
      <c r="K82" s="120"/>
      <c r="L82" s="120"/>
      <c r="M82" s="120"/>
      <c r="N82" s="120"/>
    </row>
    <row r="83" spans="1:14" x14ac:dyDescent="0.2">
      <c r="A83" s="120"/>
      <c r="B83" s="120"/>
      <c r="C83" s="394"/>
      <c r="D83" s="203"/>
      <c r="E83" s="203"/>
      <c r="F83" s="203"/>
      <c r="G83" s="120"/>
      <c r="H83" s="120"/>
      <c r="I83" s="120"/>
      <c r="J83" s="120"/>
      <c r="K83" s="120"/>
      <c r="L83" s="120"/>
      <c r="M83" s="120"/>
      <c r="N83" s="120"/>
    </row>
    <row r="84" spans="1:14" x14ac:dyDescent="0.2">
      <c r="A84" s="120"/>
      <c r="B84" s="120"/>
      <c r="C84" s="394"/>
      <c r="D84" s="203"/>
      <c r="E84" s="203"/>
      <c r="F84" s="203"/>
      <c r="G84" s="120"/>
      <c r="H84" s="120"/>
      <c r="I84" s="120"/>
      <c r="J84" s="120"/>
      <c r="K84" s="120"/>
      <c r="L84" s="120"/>
      <c r="M84" s="120"/>
      <c r="N84" s="120"/>
    </row>
    <row r="85" spans="1:14" x14ac:dyDescent="0.2">
      <c r="A85" s="120"/>
      <c r="B85" s="120"/>
      <c r="C85" s="394"/>
      <c r="D85" s="203"/>
      <c r="E85" s="203"/>
      <c r="F85" s="203"/>
      <c r="G85" s="120"/>
      <c r="H85" s="120"/>
      <c r="I85" s="120"/>
      <c r="J85" s="120"/>
      <c r="K85" s="120"/>
      <c r="L85" s="120"/>
      <c r="M85" s="120"/>
      <c r="N85" s="120"/>
    </row>
    <row r="86" spans="1:14" x14ac:dyDescent="0.2">
      <c r="A86" s="120"/>
      <c r="B86" s="120"/>
      <c r="C86" s="394"/>
      <c r="D86" s="203"/>
      <c r="E86" s="203"/>
      <c r="F86" s="203"/>
      <c r="G86" s="120"/>
      <c r="H86" s="120"/>
      <c r="I86" s="120"/>
      <c r="J86" s="120"/>
      <c r="K86" s="120"/>
      <c r="L86" s="120"/>
      <c r="M86" s="120"/>
      <c r="N86" s="120"/>
    </row>
    <row r="87" spans="1:14" x14ac:dyDescent="0.2">
      <c r="A87" s="120"/>
      <c r="B87" s="120"/>
      <c r="C87" s="394"/>
      <c r="D87" s="203"/>
      <c r="E87" s="203"/>
      <c r="F87" s="203"/>
      <c r="G87" s="120"/>
      <c r="H87" s="120"/>
      <c r="I87" s="120"/>
      <c r="J87" s="120"/>
      <c r="K87" s="120"/>
      <c r="L87" s="120"/>
      <c r="M87" s="120"/>
      <c r="N87" s="120"/>
    </row>
    <row r="88" spans="1:14" x14ac:dyDescent="0.2">
      <c r="A88" s="120"/>
      <c r="B88" s="120"/>
      <c r="C88" s="394"/>
      <c r="D88" s="203"/>
      <c r="E88" s="203"/>
      <c r="F88" s="203"/>
      <c r="G88" s="120"/>
      <c r="H88" s="120"/>
      <c r="I88" s="120"/>
      <c r="J88" s="120"/>
      <c r="K88" s="120"/>
      <c r="L88" s="120"/>
      <c r="M88" s="120"/>
      <c r="N88" s="120"/>
    </row>
    <row r="89" spans="1:14" x14ac:dyDescent="0.2">
      <c r="A89" s="120"/>
      <c r="B89" s="120"/>
      <c r="C89" s="394"/>
      <c r="D89" s="203"/>
      <c r="E89" s="203"/>
      <c r="F89" s="203"/>
      <c r="G89" s="120"/>
      <c r="H89" s="120"/>
      <c r="I89" s="120"/>
      <c r="J89" s="120"/>
      <c r="K89" s="120"/>
      <c r="L89" s="120"/>
      <c r="M89" s="120"/>
      <c r="N89" s="120"/>
    </row>
    <row r="90" spans="1:14" x14ac:dyDescent="0.2">
      <c r="A90" s="120"/>
      <c r="B90" s="120"/>
      <c r="C90" s="394"/>
      <c r="D90" s="203"/>
      <c r="E90" s="203"/>
      <c r="F90" s="203"/>
      <c r="G90" s="120"/>
      <c r="H90" s="120"/>
      <c r="I90" s="120"/>
      <c r="J90" s="120"/>
      <c r="K90" s="120"/>
      <c r="L90" s="120"/>
      <c r="M90" s="120"/>
      <c r="N90" s="120"/>
    </row>
    <row r="91" spans="1:14" x14ac:dyDescent="0.2">
      <c r="A91" s="120"/>
      <c r="B91" s="120"/>
      <c r="C91" s="394"/>
      <c r="D91" s="203"/>
      <c r="E91" s="203"/>
      <c r="F91" s="203"/>
      <c r="G91" s="120"/>
      <c r="H91" s="120"/>
      <c r="I91" s="120"/>
      <c r="J91" s="120"/>
      <c r="K91" s="120"/>
      <c r="L91" s="120"/>
      <c r="M91" s="120"/>
      <c r="N91" s="120"/>
    </row>
    <row r="92" spans="1:14" x14ac:dyDescent="0.2">
      <c r="A92" s="120"/>
      <c r="B92" s="120"/>
      <c r="C92" s="394"/>
      <c r="D92" s="203"/>
      <c r="E92" s="203"/>
      <c r="F92" s="203"/>
      <c r="G92" s="120"/>
      <c r="H92" s="120"/>
      <c r="I92" s="120"/>
      <c r="J92" s="120"/>
      <c r="K92" s="120"/>
      <c r="L92" s="120"/>
      <c r="M92" s="120"/>
      <c r="N92" s="120"/>
    </row>
    <row r="93" spans="1:14" x14ac:dyDescent="0.2">
      <c r="A93" s="120"/>
      <c r="B93" s="120"/>
      <c r="C93" s="394"/>
      <c r="D93" s="203"/>
      <c r="E93" s="203"/>
      <c r="F93" s="203"/>
      <c r="G93" s="120"/>
      <c r="H93" s="120"/>
      <c r="I93" s="120"/>
      <c r="J93" s="120"/>
      <c r="K93" s="120"/>
      <c r="L93" s="120"/>
      <c r="M93" s="120"/>
      <c r="N93" s="120"/>
    </row>
    <row r="94" spans="1:14" x14ac:dyDescent="0.2">
      <c r="A94" s="120"/>
      <c r="B94" s="120"/>
      <c r="C94" s="394"/>
      <c r="D94" s="203"/>
      <c r="E94" s="203"/>
      <c r="F94" s="203"/>
      <c r="G94" s="120"/>
      <c r="H94" s="120"/>
      <c r="I94" s="120"/>
      <c r="J94" s="120"/>
      <c r="K94" s="120"/>
      <c r="L94" s="120"/>
      <c r="M94" s="120"/>
      <c r="N94" s="120"/>
    </row>
    <row r="95" spans="1:14" x14ac:dyDescent="0.2">
      <c r="A95" s="120"/>
      <c r="B95" s="120"/>
      <c r="C95" s="394"/>
      <c r="D95" s="203"/>
      <c r="E95" s="203"/>
      <c r="F95" s="203"/>
      <c r="G95" s="120"/>
      <c r="H95" s="120"/>
      <c r="I95" s="120"/>
      <c r="J95" s="120"/>
      <c r="K95" s="120"/>
      <c r="L95" s="120"/>
      <c r="M95" s="120"/>
      <c r="N95" s="120"/>
    </row>
    <row r="96" spans="1:14" x14ac:dyDescent="0.2">
      <c r="A96" s="120"/>
      <c r="B96" s="120"/>
      <c r="C96" s="394"/>
      <c r="D96" s="203"/>
      <c r="E96" s="203"/>
      <c r="F96" s="203"/>
      <c r="G96" s="120"/>
      <c r="H96" s="120"/>
      <c r="I96" s="120"/>
      <c r="J96" s="120"/>
      <c r="K96" s="120"/>
      <c r="L96" s="120"/>
      <c r="M96" s="120"/>
      <c r="N96" s="120"/>
    </row>
    <row r="97" spans="1:14" x14ac:dyDescent="0.2">
      <c r="A97" s="120"/>
      <c r="B97" s="120"/>
      <c r="C97" s="394"/>
      <c r="D97" s="203"/>
      <c r="E97" s="203"/>
      <c r="F97" s="203"/>
      <c r="G97" s="120"/>
      <c r="H97" s="120"/>
      <c r="I97" s="120"/>
      <c r="J97" s="120"/>
      <c r="K97" s="120"/>
      <c r="L97" s="120"/>
      <c r="M97" s="120"/>
      <c r="N97" s="120"/>
    </row>
    <row r="98" spans="1:14" x14ac:dyDescent="0.2">
      <c r="A98" s="120"/>
      <c r="B98" s="120"/>
      <c r="C98" s="394"/>
      <c r="D98" s="203"/>
      <c r="E98" s="203"/>
      <c r="F98" s="203"/>
      <c r="G98" s="120"/>
      <c r="H98" s="120"/>
      <c r="I98" s="120"/>
      <c r="J98" s="120"/>
      <c r="K98" s="120"/>
      <c r="L98" s="120"/>
      <c r="M98" s="120"/>
      <c r="N98" s="120"/>
    </row>
    <row r="99" spans="1:14" x14ac:dyDescent="0.2">
      <c r="A99" s="120"/>
      <c r="B99" s="120"/>
      <c r="C99" s="394"/>
      <c r="D99" s="203"/>
      <c r="E99" s="203"/>
      <c r="F99" s="203"/>
      <c r="G99" s="120"/>
      <c r="H99" s="120"/>
      <c r="I99" s="120"/>
      <c r="J99" s="120"/>
      <c r="K99" s="120"/>
      <c r="L99" s="120"/>
      <c r="M99" s="120"/>
      <c r="N99" s="120"/>
    </row>
    <row r="100" spans="1:14" x14ac:dyDescent="0.2">
      <c r="A100" s="120"/>
      <c r="B100" s="120"/>
      <c r="C100" s="394"/>
      <c r="D100" s="203"/>
      <c r="E100" s="203"/>
      <c r="F100" s="203"/>
      <c r="G100" s="120"/>
      <c r="H100" s="120"/>
      <c r="I100" s="120"/>
      <c r="J100" s="120"/>
      <c r="K100" s="120"/>
      <c r="L100" s="120"/>
      <c r="M100" s="120"/>
      <c r="N100" s="120"/>
    </row>
    <row r="101" spans="1:14" x14ac:dyDescent="0.2">
      <c r="A101" s="120"/>
      <c r="B101" s="120"/>
      <c r="C101" s="394"/>
      <c r="D101" s="203"/>
      <c r="E101" s="203"/>
      <c r="F101" s="203"/>
      <c r="G101" s="120"/>
      <c r="H101" s="120"/>
      <c r="I101" s="120"/>
      <c r="J101" s="120"/>
      <c r="K101" s="120"/>
      <c r="L101" s="120"/>
      <c r="M101" s="120"/>
      <c r="N101" s="120"/>
    </row>
    <row r="102" spans="1:14" ht="10.8" thickBot="1" x14ac:dyDescent="0.25">
      <c r="A102" s="120"/>
      <c r="B102" s="120"/>
      <c r="C102" s="394"/>
      <c r="D102" s="203"/>
      <c r="E102" s="203"/>
      <c r="F102" s="203"/>
      <c r="G102" s="120"/>
      <c r="H102" s="120"/>
      <c r="I102" s="120"/>
      <c r="J102" s="120"/>
      <c r="K102" s="120"/>
      <c r="L102" s="120"/>
      <c r="M102" s="120"/>
      <c r="N102" s="120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1D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55">
    <tabColor rgb="FFFF0000"/>
  </sheetPr>
  <dimension ref="A1:L37"/>
  <sheetViews>
    <sheetView topLeftCell="F1" workbookViewId="0">
      <selection activeCell="I31" sqref="I31"/>
    </sheetView>
  </sheetViews>
  <sheetFormatPr baseColWidth="10" defaultColWidth="9.140625" defaultRowHeight="10.199999999999999" x14ac:dyDescent="0.2"/>
  <cols>
    <col min="1" max="3" width="0" style="383" hidden="1" customWidth="1"/>
    <col min="4" max="5" width="9.28515625" style="383" hidden="1" customWidth="1"/>
    <col min="6" max="6" width="44.85546875" style="383" customWidth="1"/>
    <col min="7" max="7" width="17.7109375" style="383" customWidth="1"/>
    <col min="8" max="8" width="19.85546875" style="383" customWidth="1"/>
    <col min="9" max="16384" width="9.140625" style="383"/>
  </cols>
  <sheetData>
    <row r="1" spans="1:12" x14ac:dyDescent="0.2">
      <c r="A1" s="383" t="s">
        <v>260</v>
      </c>
      <c r="B1" s="383" t="s">
        <v>260</v>
      </c>
      <c r="C1" s="383" t="s">
        <v>260</v>
      </c>
      <c r="D1" s="383" t="s">
        <v>260</v>
      </c>
      <c r="E1" s="383" t="s">
        <v>260</v>
      </c>
      <c r="F1" s="384" t="s">
        <v>293</v>
      </c>
      <c r="G1" s="384" t="s">
        <v>302</v>
      </c>
      <c r="H1" s="384" t="s">
        <v>296</v>
      </c>
      <c r="I1" s="384" t="s">
        <v>294</v>
      </c>
      <c r="J1" s="384"/>
      <c r="K1" s="384"/>
      <c r="L1" s="384"/>
    </row>
    <row r="2" spans="1:12" x14ac:dyDescent="0.2">
      <c r="A2" s="383" t="s">
        <v>260</v>
      </c>
      <c r="B2" s="383" t="s">
        <v>260</v>
      </c>
      <c r="C2" s="383" t="s">
        <v>260</v>
      </c>
      <c r="D2" s="383" t="s">
        <v>260</v>
      </c>
      <c r="E2" s="383" t="s">
        <v>260</v>
      </c>
      <c r="F2" s="384" t="s">
        <v>260</v>
      </c>
      <c r="G2" s="384" t="s">
        <v>260</v>
      </c>
      <c r="H2" s="384" t="s">
        <v>260</v>
      </c>
      <c r="I2" s="384" t="s">
        <v>260</v>
      </c>
      <c r="J2" s="384"/>
      <c r="K2" s="384"/>
      <c r="L2" s="384"/>
    </row>
    <row r="3" spans="1:12" x14ac:dyDescent="0.2">
      <c r="A3" s="383" t="s">
        <v>260</v>
      </c>
      <c r="B3" s="383" t="s">
        <v>260</v>
      </c>
      <c r="C3" s="383" t="s">
        <v>260</v>
      </c>
      <c r="D3" s="383" t="s">
        <v>260</v>
      </c>
      <c r="E3" s="383" t="s">
        <v>260</v>
      </c>
      <c r="F3" s="384" t="s">
        <v>295</v>
      </c>
      <c r="G3" s="384" t="s">
        <v>541</v>
      </c>
      <c r="H3" s="384" t="s">
        <v>542</v>
      </c>
      <c r="I3" s="384" t="s">
        <v>33</v>
      </c>
      <c r="J3" s="384"/>
      <c r="K3" s="384"/>
      <c r="L3" s="384"/>
    </row>
    <row r="4" spans="1:12" x14ac:dyDescent="0.2">
      <c r="A4" s="383" t="s">
        <v>260</v>
      </c>
      <c r="B4" s="383" t="s">
        <v>260</v>
      </c>
      <c r="C4" s="383" t="s">
        <v>260</v>
      </c>
      <c r="D4" s="383" t="s">
        <v>260</v>
      </c>
      <c r="E4" s="383" t="s">
        <v>260</v>
      </c>
      <c r="F4" s="384" t="s">
        <v>260</v>
      </c>
      <c r="G4" s="384" t="s">
        <v>260</v>
      </c>
      <c r="H4" s="384" t="s">
        <v>260</v>
      </c>
      <c r="I4" s="384" t="s">
        <v>260</v>
      </c>
      <c r="J4" s="384"/>
      <c r="K4" s="384"/>
      <c r="L4" s="384"/>
    </row>
    <row r="5" spans="1:12" ht="30.6" x14ac:dyDescent="0.2">
      <c r="A5" s="383" t="s">
        <v>260</v>
      </c>
      <c r="B5" s="383" t="s">
        <v>260</v>
      </c>
      <c r="C5" s="383" t="s">
        <v>260</v>
      </c>
      <c r="D5" s="383" t="s">
        <v>260</v>
      </c>
      <c r="E5" s="383" t="s">
        <v>260</v>
      </c>
      <c r="F5" s="385" t="s">
        <v>407</v>
      </c>
      <c r="G5" s="385" t="s">
        <v>484</v>
      </c>
      <c r="H5" s="385" t="s">
        <v>409</v>
      </c>
      <c r="I5" s="384" t="s">
        <v>260</v>
      </c>
      <c r="J5" s="384"/>
      <c r="K5" s="384"/>
      <c r="L5" s="384"/>
    </row>
    <row r="6" spans="1:12" x14ac:dyDescent="0.2">
      <c r="A6" s="383" t="s">
        <v>260</v>
      </c>
      <c r="B6" s="383" t="s">
        <v>260</v>
      </c>
      <c r="C6" s="383" t="s">
        <v>260</v>
      </c>
      <c r="D6" s="383" t="s">
        <v>260</v>
      </c>
      <c r="E6" s="383" t="s">
        <v>260</v>
      </c>
      <c r="F6" s="385" t="s">
        <v>187</v>
      </c>
      <c r="G6" s="385" t="s">
        <v>188</v>
      </c>
      <c r="H6" s="385" t="s">
        <v>189</v>
      </c>
      <c r="I6" s="384" t="s">
        <v>260</v>
      </c>
      <c r="J6" s="384"/>
      <c r="K6" s="384"/>
      <c r="L6" s="384"/>
    </row>
    <row r="7" spans="1:12" x14ac:dyDescent="0.2">
      <c r="A7" s="383" t="s">
        <v>260</v>
      </c>
      <c r="B7" s="383" t="s">
        <v>260</v>
      </c>
      <c r="C7" s="383" t="s">
        <v>260</v>
      </c>
      <c r="D7" s="383" t="s">
        <v>260</v>
      </c>
      <c r="E7" s="383" t="s">
        <v>260</v>
      </c>
      <c r="F7" s="384" t="s">
        <v>260</v>
      </c>
      <c r="G7" s="384" t="s">
        <v>260</v>
      </c>
      <c r="H7" s="384" t="s">
        <v>260</v>
      </c>
      <c r="I7" s="384" t="s">
        <v>260</v>
      </c>
      <c r="J7" s="384"/>
      <c r="K7" s="384"/>
      <c r="L7" s="384"/>
    </row>
    <row r="8" spans="1:12" x14ac:dyDescent="0.2">
      <c r="A8" s="383" t="s">
        <v>485</v>
      </c>
      <c r="B8" s="383" t="s">
        <v>260</v>
      </c>
      <c r="C8" s="383" t="s">
        <v>260</v>
      </c>
      <c r="D8" s="383" t="s">
        <v>260</v>
      </c>
      <c r="E8" s="383" t="s">
        <v>260</v>
      </c>
      <c r="F8" s="386" t="s">
        <v>519</v>
      </c>
      <c r="G8" s="386" t="s">
        <v>520</v>
      </c>
      <c r="H8" s="382">
        <v>905989864</v>
      </c>
      <c r="I8" s="384" t="s">
        <v>260</v>
      </c>
      <c r="J8" s="384"/>
      <c r="K8" s="384"/>
      <c r="L8" s="384"/>
    </row>
    <row r="9" spans="1:12" x14ac:dyDescent="0.2">
      <c r="A9" s="383" t="s">
        <v>486</v>
      </c>
      <c r="B9" s="383" t="s">
        <v>260</v>
      </c>
      <c r="C9" s="383" t="s">
        <v>260</v>
      </c>
      <c r="D9" s="383" t="s">
        <v>260</v>
      </c>
      <c r="E9" s="383" t="s">
        <v>260</v>
      </c>
      <c r="F9" s="386" t="s">
        <v>521</v>
      </c>
      <c r="G9" s="386" t="s">
        <v>522</v>
      </c>
      <c r="H9" s="382">
        <v>127579799</v>
      </c>
      <c r="I9" s="384" t="s">
        <v>260</v>
      </c>
      <c r="J9" s="384"/>
      <c r="K9" s="384"/>
      <c r="L9" s="384"/>
    </row>
    <row r="10" spans="1:12" x14ac:dyDescent="0.2">
      <c r="A10" s="383" t="s">
        <v>487</v>
      </c>
      <c r="B10" s="383" t="s">
        <v>260</v>
      </c>
      <c r="C10" s="383" t="s">
        <v>260</v>
      </c>
      <c r="D10" s="383" t="s">
        <v>260</v>
      </c>
      <c r="E10" s="383" t="s">
        <v>260</v>
      </c>
      <c r="F10" s="386" t="s">
        <v>523</v>
      </c>
      <c r="G10" s="386" t="s">
        <v>524</v>
      </c>
      <c r="H10" s="382">
        <v>7088597</v>
      </c>
      <c r="I10" s="384" t="s">
        <v>260</v>
      </c>
      <c r="J10" s="384"/>
      <c r="K10" s="384"/>
      <c r="L10" s="384"/>
    </row>
    <row r="11" spans="1:12" x14ac:dyDescent="0.2">
      <c r="A11" s="383" t="s">
        <v>488</v>
      </c>
      <c r="B11" s="383" t="s">
        <v>260</v>
      </c>
      <c r="C11" s="383" t="s">
        <v>260</v>
      </c>
      <c r="D11" s="383" t="s">
        <v>260</v>
      </c>
      <c r="E11" s="383" t="s">
        <v>260</v>
      </c>
      <c r="F11" s="386" t="s">
        <v>525</v>
      </c>
      <c r="G11" s="386" t="s">
        <v>526</v>
      </c>
      <c r="H11" s="382">
        <v>22941324</v>
      </c>
      <c r="I11" s="384" t="s">
        <v>260</v>
      </c>
      <c r="J11" s="384"/>
      <c r="K11" s="384"/>
      <c r="L11" s="384"/>
    </row>
    <row r="12" spans="1:12" x14ac:dyDescent="0.2">
      <c r="A12" s="383" t="s">
        <v>489</v>
      </c>
      <c r="B12" s="383" t="s">
        <v>260</v>
      </c>
      <c r="C12" s="383" t="s">
        <v>260</v>
      </c>
      <c r="D12" s="383" t="s">
        <v>260</v>
      </c>
      <c r="E12" s="383" t="s">
        <v>260</v>
      </c>
      <c r="F12" s="386" t="s">
        <v>527</v>
      </c>
      <c r="G12" s="386" t="s">
        <v>528</v>
      </c>
      <c r="H12" s="382">
        <v>60264481</v>
      </c>
      <c r="I12" s="384" t="s">
        <v>260</v>
      </c>
      <c r="J12" s="384"/>
      <c r="K12" s="384"/>
      <c r="L12" s="384"/>
    </row>
    <row r="13" spans="1:12" x14ac:dyDescent="0.2">
      <c r="A13" s="383" t="s">
        <v>490</v>
      </c>
      <c r="B13" s="383" t="s">
        <v>260</v>
      </c>
      <c r="C13" s="383" t="s">
        <v>260</v>
      </c>
      <c r="D13" s="383" t="s">
        <v>260</v>
      </c>
      <c r="E13" s="383" t="s">
        <v>260</v>
      </c>
      <c r="F13" s="386" t="s">
        <v>529</v>
      </c>
      <c r="G13" s="386" t="s">
        <v>530</v>
      </c>
      <c r="H13" s="382">
        <v>96072006</v>
      </c>
      <c r="I13" s="384" t="s">
        <v>260</v>
      </c>
      <c r="J13" s="384"/>
      <c r="K13" s="384"/>
      <c r="L13" s="384"/>
    </row>
    <row r="14" spans="1:12" x14ac:dyDescent="0.2">
      <c r="A14" s="383" t="s">
        <v>491</v>
      </c>
      <c r="B14" s="383" t="s">
        <v>260</v>
      </c>
      <c r="C14" s="383" t="s">
        <v>260</v>
      </c>
      <c r="D14" s="383" t="s">
        <v>260</v>
      </c>
      <c r="E14" s="383" t="s">
        <v>260</v>
      </c>
      <c r="F14" s="386" t="s">
        <v>531</v>
      </c>
      <c r="G14" s="386" t="s">
        <v>532</v>
      </c>
      <c r="H14" s="382">
        <v>3849564622</v>
      </c>
      <c r="I14" s="384" t="s">
        <v>260</v>
      </c>
      <c r="J14" s="384"/>
      <c r="K14" s="384"/>
      <c r="L14" s="384"/>
    </row>
    <row r="15" spans="1:12" x14ac:dyDescent="0.2">
      <c r="A15" s="383" t="s">
        <v>492</v>
      </c>
      <c r="B15" s="383" t="s">
        <v>260</v>
      </c>
      <c r="C15" s="383" t="s">
        <v>260</v>
      </c>
      <c r="D15" s="383" t="s">
        <v>260</v>
      </c>
      <c r="E15" s="383" t="s">
        <v>260</v>
      </c>
      <c r="F15" s="386" t="s">
        <v>533</v>
      </c>
      <c r="G15" s="386" t="s">
        <v>534</v>
      </c>
      <c r="H15" s="382">
        <v>141279229</v>
      </c>
      <c r="I15" s="384" t="s">
        <v>260</v>
      </c>
      <c r="J15" s="384"/>
      <c r="K15" s="384"/>
      <c r="L15" s="384"/>
    </row>
    <row r="16" spans="1:12" x14ac:dyDescent="0.2">
      <c r="A16" s="383" t="s">
        <v>493</v>
      </c>
      <c r="B16" s="383" t="s">
        <v>260</v>
      </c>
      <c r="C16" s="383" t="s">
        <v>260</v>
      </c>
      <c r="D16" s="383" t="s">
        <v>260</v>
      </c>
      <c r="E16" s="383" t="s">
        <v>260</v>
      </c>
      <c r="F16" s="386" t="s">
        <v>535</v>
      </c>
      <c r="G16" s="386" t="s">
        <v>536</v>
      </c>
      <c r="H16" s="382">
        <v>1812701</v>
      </c>
      <c r="I16" s="384" t="s">
        <v>260</v>
      </c>
      <c r="J16" s="384"/>
      <c r="K16" s="384"/>
      <c r="L16" s="384"/>
    </row>
    <row r="17" spans="1:12" x14ac:dyDescent="0.2">
      <c r="A17" s="383" t="s">
        <v>494</v>
      </c>
      <c r="B17" s="383" t="s">
        <v>260</v>
      </c>
      <c r="C17" s="383" t="s">
        <v>260</v>
      </c>
      <c r="D17" s="383" t="s">
        <v>260</v>
      </c>
      <c r="E17" s="383" t="s">
        <v>260</v>
      </c>
      <c r="F17" s="386" t="s">
        <v>537</v>
      </c>
      <c r="G17" s="386" t="s">
        <v>538</v>
      </c>
      <c r="H17" s="382">
        <v>133000000</v>
      </c>
      <c r="I17" s="384" t="s">
        <v>260</v>
      </c>
      <c r="J17" s="384"/>
      <c r="K17" s="384"/>
      <c r="L17" s="384"/>
    </row>
    <row r="18" spans="1:12" x14ac:dyDescent="0.2">
      <c r="A18" s="383" t="s">
        <v>260</v>
      </c>
      <c r="B18" s="383" t="s">
        <v>260</v>
      </c>
      <c r="C18" s="383" t="s">
        <v>260</v>
      </c>
      <c r="D18" s="383" t="s">
        <v>260</v>
      </c>
      <c r="E18" s="383" t="s">
        <v>260</v>
      </c>
      <c r="F18" s="386" t="s">
        <v>260</v>
      </c>
      <c r="G18" s="386" t="s">
        <v>260</v>
      </c>
      <c r="H18" s="382" t="s">
        <v>260</v>
      </c>
      <c r="I18" s="384" t="s">
        <v>260</v>
      </c>
      <c r="J18" s="384"/>
      <c r="K18" s="384"/>
      <c r="L18" s="384"/>
    </row>
    <row r="19" spans="1:12" x14ac:dyDescent="0.2">
      <c r="A19" s="383" t="s">
        <v>260</v>
      </c>
      <c r="B19" s="383" t="s">
        <v>260</v>
      </c>
      <c r="C19" s="383" t="s">
        <v>260</v>
      </c>
      <c r="D19" s="383" t="s">
        <v>260</v>
      </c>
      <c r="E19" s="383" t="s">
        <v>260</v>
      </c>
      <c r="F19" s="387" t="s">
        <v>495</v>
      </c>
      <c r="G19" s="387" t="s">
        <v>260</v>
      </c>
      <c r="H19" s="388" t="s">
        <v>281</v>
      </c>
      <c r="I19" s="384" t="s">
        <v>260</v>
      </c>
      <c r="J19" s="384"/>
      <c r="K19" s="384"/>
      <c r="L19" s="384"/>
    </row>
    <row r="20" spans="1:12" x14ac:dyDescent="0.2">
      <c r="A20" s="383" t="s">
        <v>496</v>
      </c>
      <c r="B20" s="383" t="s">
        <v>260</v>
      </c>
      <c r="C20" s="383" t="s">
        <v>260</v>
      </c>
      <c r="D20" s="383" t="s">
        <v>260</v>
      </c>
      <c r="E20" s="383" t="s">
        <v>260</v>
      </c>
      <c r="F20" s="384" t="s">
        <v>399</v>
      </c>
      <c r="G20" s="384" t="s">
        <v>66</v>
      </c>
      <c r="H20" s="382">
        <v>5345592623</v>
      </c>
      <c r="I20" s="384" t="s">
        <v>260</v>
      </c>
      <c r="J20" s="384"/>
      <c r="K20" s="384"/>
      <c r="L20" s="384"/>
    </row>
    <row r="21" spans="1:12" x14ac:dyDescent="0.2">
      <c r="A21" s="383" t="s">
        <v>497</v>
      </c>
      <c r="B21" s="383" t="s">
        <v>260</v>
      </c>
      <c r="C21" s="383" t="s">
        <v>260</v>
      </c>
      <c r="D21" s="383" t="s">
        <v>260</v>
      </c>
      <c r="E21" s="383" t="s">
        <v>260</v>
      </c>
      <c r="F21" s="384" t="s">
        <v>400</v>
      </c>
      <c r="G21" s="384" t="s">
        <v>56</v>
      </c>
      <c r="H21" s="382">
        <v>-847693823</v>
      </c>
      <c r="I21" s="384" t="s">
        <v>260</v>
      </c>
      <c r="J21" s="384"/>
      <c r="K21" s="384"/>
      <c r="L21" s="384"/>
    </row>
    <row r="22" spans="1:12" x14ac:dyDescent="0.2">
      <c r="A22" s="383" t="s">
        <v>498</v>
      </c>
      <c r="B22" s="383" t="s">
        <v>260</v>
      </c>
      <c r="C22" s="383" t="s">
        <v>260</v>
      </c>
      <c r="D22" s="383" t="s">
        <v>260</v>
      </c>
      <c r="E22" s="383" t="s">
        <v>260</v>
      </c>
      <c r="F22" s="384" t="s">
        <v>499</v>
      </c>
      <c r="G22" s="384" t="s">
        <v>74</v>
      </c>
      <c r="H22" s="382" t="s">
        <v>260</v>
      </c>
      <c r="I22" s="384" t="s">
        <v>260</v>
      </c>
      <c r="J22" s="384"/>
      <c r="K22" s="384"/>
      <c r="L22" s="384"/>
    </row>
    <row r="23" spans="1:12" x14ac:dyDescent="0.2">
      <c r="A23" s="383" t="s">
        <v>500</v>
      </c>
      <c r="B23" s="383" t="s">
        <v>260</v>
      </c>
      <c r="C23" s="383" t="s">
        <v>260</v>
      </c>
      <c r="D23" s="383" t="s">
        <v>260</v>
      </c>
      <c r="E23" s="383" t="s">
        <v>260</v>
      </c>
      <c r="F23" s="384" t="s">
        <v>501</v>
      </c>
      <c r="G23" s="384" t="s">
        <v>82</v>
      </c>
      <c r="H23" s="382">
        <v>4497898800</v>
      </c>
      <c r="I23" s="384" t="s">
        <v>260</v>
      </c>
      <c r="J23" s="384"/>
      <c r="K23" s="384"/>
      <c r="L23" s="384"/>
    </row>
    <row r="24" spans="1:12" x14ac:dyDescent="0.2">
      <c r="A24" s="383" t="s">
        <v>502</v>
      </c>
      <c r="B24" s="383" t="s">
        <v>260</v>
      </c>
      <c r="C24" s="383" t="s">
        <v>260</v>
      </c>
      <c r="D24" s="383" t="s">
        <v>260</v>
      </c>
      <c r="E24" s="383" t="s">
        <v>260</v>
      </c>
      <c r="F24" s="384" t="s">
        <v>503</v>
      </c>
      <c r="G24" s="384" t="s">
        <v>84</v>
      </c>
      <c r="H24" s="382" t="s">
        <v>260</v>
      </c>
      <c r="I24" s="384" t="s">
        <v>260</v>
      </c>
      <c r="J24" s="384"/>
      <c r="K24" s="384"/>
      <c r="L24" s="384"/>
    </row>
    <row r="25" spans="1:12" x14ac:dyDescent="0.2">
      <c r="A25" s="383" t="s">
        <v>504</v>
      </c>
      <c r="B25" s="383" t="s">
        <v>260</v>
      </c>
      <c r="C25" s="383" t="s">
        <v>260</v>
      </c>
      <c r="D25" s="383" t="s">
        <v>260</v>
      </c>
      <c r="E25" s="383" t="s">
        <v>260</v>
      </c>
      <c r="F25" s="384" t="s">
        <v>505</v>
      </c>
      <c r="G25" s="384" t="s">
        <v>86</v>
      </c>
      <c r="H25" s="382">
        <v>4497898800</v>
      </c>
      <c r="I25" s="384" t="s">
        <v>260</v>
      </c>
      <c r="J25" s="384"/>
      <c r="K25" s="384"/>
      <c r="L25" s="384"/>
    </row>
    <row r="26" spans="1:12" x14ac:dyDescent="0.2">
      <c r="A26" s="383" t="s">
        <v>260</v>
      </c>
      <c r="B26" s="383" t="s">
        <v>260</v>
      </c>
      <c r="C26" s="383" t="s">
        <v>260</v>
      </c>
      <c r="D26" s="383" t="s">
        <v>260</v>
      </c>
      <c r="E26" s="383" t="s">
        <v>260</v>
      </c>
      <c r="F26" s="387" t="s">
        <v>403</v>
      </c>
      <c r="G26" s="387" t="s">
        <v>260</v>
      </c>
      <c r="H26" s="388" t="s">
        <v>260</v>
      </c>
      <c r="I26" s="384" t="s">
        <v>260</v>
      </c>
      <c r="J26" s="384"/>
      <c r="K26" s="384"/>
      <c r="L26" s="384"/>
    </row>
    <row r="27" spans="1:12" x14ac:dyDescent="0.2">
      <c r="A27" s="383" t="s">
        <v>506</v>
      </c>
      <c r="B27" s="383" t="s">
        <v>260</v>
      </c>
      <c r="C27" s="383" t="s">
        <v>260</v>
      </c>
      <c r="D27" s="383" t="s">
        <v>260</v>
      </c>
      <c r="E27" s="383" t="s">
        <v>260</v>
      </c>
      <c r="F27" s="384" t="s">
        <v>507</v>
      </c>
      <c r="G27" s="384" t="s">
        <v>99</v>
      </c>
      <c r="H27" s="382" t="s">
        <v>260</v>
      </c>
      <c r="I27" s="384" t="s">
        <v>260</v>
      </c>
      <c r="J27" s="384"/>
      <c r="K27" s="384"/>
      <c r="L27" s="384"/>
    </row>
    <row r="28" spans="1:12" x14ac:dyDescent="0.2">
      <c r="A28" s="383" t="s">
        <v>508</v>
      </c>
      <c r="B28" s="383" t="s">
        <v>260</v>
      </c>
      <c r="C28" s="383" t="s">
        <v>260</v>
      </c>
      <c r="D28" s="383" t="s">
        <v>260</v>
      </c>
      <c r="E28" s="383" t="s">
        <v>260</v>
      </c>
      <c r="F28" s="384" t="s">
        <v>509</v>
      </c>
      <c r="G28" s="384" t="s">
        <v>101</v>
      </c>
      <c r="H28" s="382">
        <v>-430387362</v>
      </c>
      <c r="I28" s="384" t="s">
        <v>260</v>
      </c>
      <c r="J28" s="384"/>
      <c r="K28" s="384"/>
      <c r="L28" s="384"/>
    </row>
    <row r="29" spans="1:12" x14ac:dyDescent="0.2">
      <c r="A29" s="383" t="s">
        <v>510</v>
      </c>
      <c r="B29" s="383" t="s">
        <v>260</v>
      </c>
      <c r="C29" s="383" t="s">
        <v>260</v>
      </c>
      <c r="D29" s="383" t="s">
        <v>260</v>
      </c>
      <c r="E29" s="383" t="s">
        <v>260</v>
      </c>
      <c r="F29" s="384" t="s">
        <v>511</v>
      </c>
      <c r="G29" s="384" t="s">
        <v>121</v>
      </c>
      <c r="H29" s="382" t="s">
        <v>260</v>
      </c>
      <c r="I29" s="384" t="s">
        <v>260</v>
      </c>
      <c r="J29" s="384"/>
      <c r="K29" s="384"/>
      <c r="L29" s="384"/>
    </row>
    <row r="30" spans="1:12" x14ac:dyDescent="0.2">
      <c r="A30" s="383" t="s">
        <v>512</v>
      </c>
      <c r="B30" s="383" t="s">
        <v>260</v>
      </c>
      <c r="C30" s="383" t="s">
        <v>260</v>
      </c>
      <c r="D30" s="383" t="s">
        <v>260</v>
      </c>
      <c r="E30" s="383" t="s">
        <v>260</v>
      </c>
      <c r="F30" s="384" t="s">
        <v>513</v>
      </c>
      <c r="G30" s="384" t="s">
        <v>123</v>
      </c>
      <c r="H30" s="382" t="s">
        <v>260</v>
      </c>
      <c r="I30" s="384" t="s">
        <v>260</v>
      </c>
      <c r="J30" s="384"/>
      <c r="K30" s="384"/>
      <c r="L30" s="384"/>
    </row>
    <row r="31" spans="1:12" x14ac:dyDescent="0.2">
      <c r="A31" s="383" t="s">
        <v>514</v>
      </c>
      <c r="B31" s="383" t="s">
        <v>406</v>
      </c>
      <c r="C31" s="383" t="s">
        <v>260</v>
      </c>
      <c r="D31" s="383" t="s">
        <v>260</v>
      </c>
      <c r="E31" s="383" t="s">
        <v>260</v>
      </c>
      <c r="F31" s="384" t="s">
        <v>406</v>
      </c>
      <c r="G31" s="384" t="s">
        <v>99</v>
      </c>
      <c r="H31" s="382" t="s">
        <v>260</v>
      </c>
      <c r="I31" s="384" t="s">
        <v>260</v>
      </c>
      <c r="J31" s="384"/>
      <c r="K31" s="384"/>
      <c r="L31" s="384"/>
    </row>
    <row r="32" spans="1:12" x14ac:dyDescent="0.2">
      <c r="A32" s="383" t="s">
        <v>515</v>
      </c>
      <c r="B32" s="383" t="s">
        <v>260</v>
      </c>
      <c r="C32" s="383" t="s">
        <v>260</v>
      </c>
      <c r="D32" s="383" t="s">
        <v>260</v>
      </c>
      <c r="E32" s="383" t="s">
        <v>260</v>
      </c>
      <c r="F32" s="384" t="s">
        <v>516</v>
      </c>
      <c r="G32" s="384" t="s">
        <v>218</v>
      </c>
      <c r="H32" s="382" t="s">
        <v>260</v>
      </c>
      <c r="I32" s="384" t="s">
        <v>260</v>
      </c>
      <c r="J32" s="384"/>
      <c r="K32" s="384"/>
      <c r="L32" s="384"/>
    </row>
    <row r="33" spans="1:12" x14ac:dyDescent="0.2">
      <c r="A33" s="383" t="s">
        <v>260</v>
      </c>
      <c r="B33" s="383" t="s">
        <v>260</v>
      </c>
      <c r="C33" s="383" t="s">
        <v>260</v>
      </c>
      <c r="D33" s="383" t="s">
        <v>260</v>
      </c>
      <c r="E33" s="383" t="s">
        <v>260</v>
      </c>
      <c r="F33" s="384" t="s">
        <v>260</v>
      </c>
      <c r="G33" s="384" t="s">
        <v>260</v>
      </c>
      <c r="H33" s="384" t="s">
        <v>260</v>
      </c>
      <c r="I33" s="384" t="s">
        <v>260</v>
      </c>
      <c r="J33" s="384"/>
      <c r="K33" s="384"/>
      <c r="L33" s="384"/>
    </row>
    <row r="34" spans="1:12" x14ac:dyDescent="0.2">
      <c r="F34" s="384"/>
      <c r="G34" s="384"/>
      <c r="H34" s="384"/>
      <c r="I34" s="384"/>
      <c r="J34" s="384"/>
      <c r="K34" s="384"/>
      <c r="L34" s="384"/>
    </row>
    <row r="35" spans="1:12" x14ac:dyDescent="0.2">
      <c r="F35" s="384"/>
      <c r="G35" s="384"/>
      <c r="H35" s="384"/>
      <c r="I35" s="384"/>
      <c r="J35" s="384"/>
      <c r="K35" s="384"/>
      <c r="L35" s="384"/>
    </row>
    <row r="36" spans="1:12" x14ac:dyDescent="0.2">
      <c r="F36" s="384"/>
      <c r="G36" s="384"/>
      <c r="H36" s="384"/>
      <c r="I36" s="384"/>
      <c r="J36" s="384"/>
      <c r="K36" s="384"/>
      <c r="L36" s="384"/>
    </row>
    <row r="37" spans="1:12" ht="10.8" thickBot="1" x14ac:dyDescent="0.25">
      <c r="F37" s="384"/>
      <c r="G37" s="384"/>
      <c r="H37" s="384"/>
      <c r="I37" s="384"/>
      <c r="J37" s="384"/>
      <c r="K37" s="384"/>
      <c r="L37" s="384"/>
    </row>
  </sheetData>
  <sheetProtection sheet="1" objects="1" scenarios="1"/>
  <pageMargins left="0.75" right="0.75" top="1" bottom="1" header="0.5" footer="0.5"/>
  <pageSetup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4"/>
  <dimension ref="A1:F34"/>
  <sheetViews>
    <sheetView workbookViewId="0"/>
  </sheetViews>
  <sheetFormatPr baseColWidth="10" defaultColWidth="9.140625" defaultRowHeight="10.199999999999999" x14ac:dyDescent="0.2"/>
  <sheetData>
    <row r="1" spans="1:6" x14ac:dyDescent="0.2">
      <c r="A1" t="s">
        <v>543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544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545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546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547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548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6</v>
      </c>
    </row>
    <row r="7" spans="1:6" x14ac:dyDescent="0.2">
      <c r="A7" t="s">
        <v>549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7</v>
      </c>
    </row>
    <row r="8" spans="1:6" x14ac:dyDescent="0.2">
      <c r="A8" t="s">
        <v>550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13</v>
      </c>
    </row>
    <row r="9" spans="1:6" x14ac:dyDescent="0.2">
      <c r="A9" t="s">
        <v>551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14</v>
      </c>
    </row>
    <row r="10" spans="1:6" x14ac:dyDescent="0.2">
      <c r="A10" t="s">
        <v>552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18</v>
      </c>
    </row>
    <row r="11" spans="1:6" x14ac:dyDescent="0.2">
      <c r="A11" t="s">
        <v>553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19</v>
      </c>
    </row>
    <row r="12" spans="1:6" x14ac:dyDescent="0.2">
      <c r="A12" t="s">
        <v>554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21</v>
      </c>
    </row>
    <row r="13" spans="1:6" x14ac:dyDescent="0.2">
      <c r="A13" t="s">
        <v>555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22</v>
      </c>
    </row>
    <row r="14" spans="1:6" x14ac:dyDescent="0.2">
      <c r="A14" t="s">
        <v>556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23</v>
      </c>
    </row>
    <row r="15" spans="1:6" x14ac:dyDescent="0.2">
      <c r="A15" t="s">
        <v>557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24</v>
      </c>
    </row>
    <row r="16" spans="1:6" x14ac:dyDescent="0.2">
      <c r="A16" t="s">
        <v>558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25</v>
      </c>
    </row>
    <row r="17" spans="1:6" x14ac:dyDescent="0.2">
      <c r="A17" t="s">
        <v>559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26</v>
      </c>
    </row>
    <row r="18" spans="1:6" x14ac:dyDescent="0.2">
      <c r="A18" t="s">
        <v>560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27</v>
      </c>
    </row>
    <row r="19" spans="1:6" x14ac:dyDescent="0.2">
      <c r="A19" t="s">
        <v>561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28</v>
      </c>
    </row>
    <row r="20" spans="1:6" x14ac:dyDescent="0.2">
      <c r="A20" t="s">
        <v>562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29</v>
      </c>
    </row>
    <row r="21" spans="1:6" x14ac:dyDescent="0.2">
      <c r="A21" t="s">
        <v>563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30</v>
      </c>
    </row>
    <row r="22" spans="1:6" x14ac:dyDescent="0.2">
      <c r="A22" t="s">
        <v>564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31</v>
      </c>
    </row>
    <row r="23" spans="1:6" x14ac:dyDescent="0.2">
      <c r="A23" t="s">
        <v>565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32</v>
      </c>
    </row>
    <row r="24" spans="1:6" x14ac:dyDescent="0.2">
      <c r="A24" t="s">
        <v>566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33</v>
      </c>
    </row>
    <row r="25" spans="1:6" x14ac:dyDescent="0.2">
      <c r="A25" t="s">
        <v>567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34</v>
      </c>
    </row>
    <row r="26" spans="1:6" x14ac:dyDescent="0.2">
      <c r="A26" t="s">
        <v>568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35</v>
      </c>
    </row>
    <row r="27" spans="1:6" x14ac:dyDescent="0.2">
      <c r="A27" t="s">
        <v>569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36</v>
      </c>
    </row>
    <row r="28" spans="1:6" x14ac:dyDescent="0.2">
      <c r="A28" t="s">
        <v>570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37</v>
      </c>
    </row>
    <row r="29" spans="1:6" x14ac:dyDescent="0.2">
      <c r="A29" t="s">
        <v>571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38</v>
      </c>
    </row>
    <row r="30" spans="1:6" x14ac:dyDescent="0.2">
      <c r="A30" t="s">
        <v>572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39</v>
      </c>
    </row>
    <row r="31" spans="1:6" x14ac:dyDescent="0.2">
      <c r="A31" t="s">
        <v>573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40</v>
      </c>
    </row>
    <row r="32" spans="1:6" x14ac:dyDescent="0.2">
      <c r="A32" t="s">
        <v>582</v>
      </c>
      <c r="B32" t="e">
        <f>#REF!</f>
        <v>#REF!</v>
      </c>
      <c r="C32" t="e">
        <f>#REF!</f>
        <v>#REF!</v>
      </c>
      <c r="D32" t="e">
        <f>#REF!</f>
        <v>#REF!</v>
      </c>
      <c r="E32">
        <v>1</v>
      </c>
      <c r="F32">
        <v>42</v>
      </c>
    </row>
    <row r="33" spans="1:6" x14ac:dyDescent="0.2">
      <c r="A33" t="s">
        <v>583</v>
      </c>
      <c r="B33" t="e">
        <f>#REF!</f>
        <v>#REF!</v>
      </c>
      <c r="C33" t="e">
        <f>#REF!</f>
        <v>#REF!</v>
      </c>
      <c r="D33" t="e">
        <f>#REF!</f>
        <v>#REF!</v>
      </c>
      <c r="E33">
        <v>1</v>
      </c>
      <c r="F33">
        <v>43</v>
      </c>
    </row>
    <row r="34" spans="1:6" x14ac:dyDescent="0.2">
      <c r="A34" t="s">
        <v>584</v>
      </c>
      <c r="B34" t="e">
        <f>#REF!</f>
        <v>#REF!</v>
      </c>
      <c r="C34" t="e">
        <f>#REF!</f>
        <v>#REF!</v>
      </c>
      <c r="D34" t="e">
        <f>#REF!</f>
        <v>#REF!</v>
      </c>
      <c r="E34">
        <v>1</v>
      </c>
      <c r="F34">
        <v>44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AH25"/>
  <sheetViews>
    <sheetView showGridLines="0" zoomScale="85" zoomScaleNormal="85" workbookViewId="0">
      <pane ySplit="3" topLeftCell="A4" activePane="bottomLeft" state="frozen"/>
      <selection activeCell="E37" sqref="E37"/>
      <selection pane="bottomLeft" activeCell="I30" sqref="I30"/>
    </sheetView>
  </sheetViews>
  <sheetFormatPr baseColWidth="10" defaultColWidth="11.140625" defaultRowHeight="13.8" x14ac:dyDescent="0.3"/>
  <cols>
    <col min="1" max="1" width="20.42578125" style="21" customWidth="1"/>
    <col min="2" max="2" width="88" style="21" customWidth="1"/>
    <col min="3" max="3" width="9.42578125" style="21" customWidth="1"/>
    <col min="4" max="4" width="10.140625" style="393" customWidth="1"/>
    <col min="5" max="5" width="10.140625" style="24" hidden="1" customWidth="1"/>
    <col min="6" max="6" width="15.7109375" style="21" customWidth="1"/>
    <col min="7" max="7" width="2" style="21" customWidth="1"/>
    <col min="8" max="38" width="11.140625" style="21" customWidth="1"/>
    <col min="39" max="16384" width="11.140625" style="21"/>
  </cols>
  <sheetData>
    <row r="1" spans="1:34" ht="21" customHeight="1" x14ac:dyDescent="0.3">
      <c r="A1" s="8"/>
      <c r="B1" s="8"/>
      <c r="C1" s="8"/>
      <c r="D1" s="409" t="s">
        <v>11</v>
      </c>
      <c r="E1" s="409"/>
      <c r="F1" s="409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21" customHeight="1" x14ac:dyDescent="0.3">
      <c r="A2" s="8"/>
      <c r="B2" s="8"/>
      <c r="C2" s="8"/>
      <c r="D2" s="38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21" x14ac:dyDescent="0.35">
      <c r="A3" s="410" t="s">
        <v>46</v>
      </c>
      <c r="B3" s="410"/>
      <c r="C3" s="410"/>
      <c r="D3" s="410"/>
      <c r="E3" s="410"/>
      <c r="F3" s="410"/>
      <c r="G3" s="1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x14ac:dyDescent="0.3">
      <c r="A4" s="11"/>
      <c r="B4" s="11"/>
      <c r="C4" s="12"/>
      <c r="D4" s="390" t="s">
        <v>429</v>
      </c>
      <c r="E4" s="12" t="s">
        <v>430</v>
      </c>
      <c r="F4" s="1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4.4" x14ac:dyDescent="0.3">
      <c r="A5" s="14" t="s">
        <v>411</v>
      </c>
      <c r="B5" s="14" t="s">
        <v>376</v>
      </c>
      <c r="C5" s="15"/>
      <c r="D5" s="391" t="str">
        <f t="shared" ref="D5:D19" si="0">HYPERLINK("#"&amp;_bip_prefix&amp;$A5&amp;"_EN","link")</f>
        <v>link</v>
      </c>
      <c r="E5" s="16" t="str">
        <f t="shared" ref="E5:E19" si="1">HYPERLINK("#"&amp;_bip_prefix&amp;$A5&amp;"_FR","link")</f>
        <v>link</v>
      </c>
      <c r="F5" s="1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4.4" x14ac:dyDescent="0.3">
      <c r="A6" s="18" t="s">
        <v>412</v>
      </c>
      <c r="B6" s="18" t="s">
        <v>377</v>
      </c>
      <c r="C6" s="19"/>
      <c r="D6" s="391" t="str">
        <f t="shared" si="0"/>
        <v>link</v>
      </c>
      <c r="E6" s="16" t="str">
        <f t="shared" si="1"/>
        <v>link</v>
      </c>
      <c r="F6" s="20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4.4" x14ac:dyDescent="0.3">
      <c r="A7" s="18" t="s">
        <v>413</v>
      </c>
      <c r="B7" s="18" t="s">
        <v>416</v>
      </c>
      <c r="C7" s="15"/>
      <c r="D7" s="391" t="str">
        <f t="shared" si="0"/>
        <v>link</v>
      </c>
      <c r="E7" s="16" t="str">
        <f t="shared" si="1"/>
        <v>link</v>
      </c>
      <c r="F7" s="20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14.4" x14ac:dyDescent="0.3">
      <c r="A8" s="18" t="s">
        <v>414</v>
      </c>
      <c r="B8" s="18" t="s">
        <v>416</v>
      </c>
      <c r="C8" s="19"/>
      <c r="D8" s="391" t="str">
        <f t="shared" si="0"/>
        <v>link</v>
      </c>
      <c r="E8" s="16" t="str">
        <f t="shared" si="1"/>
        <v>link</v>
      </c>
      <c r="F8" s="20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 ht="14.4" x14ac:dyDescent="0.3">
      <c r="A9" s="18" t="s">
        <v>415</v>
      </c>
      <c r="B9" s="18" t="s">
        <v>417</v>
      </c>
      <c r="C9" s="15"/>
      <c r="D9" s="391" t="str">
        <f t="shared" si="0"/>
        <v>link</v>
      </c>
      <c r="E9" s="16" t="str">
        <f t="shared" si="1"/>
        <v>link</v>
      </c>
      <c r="F9" s="20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ht="14.4" x14ac:dyDescent="0.3">
      <c r="A10" s="18" t="s">
        <v>418</v>
      </c>
      <c r="B10" s="18" t="s">
        <v>378</v>
      </c>
      <c r="C10" s="19"/>
      <c r="D10" s="391" t="str">
        <f t="shared" si="0"/>
        <v>link</v>
      </c>
      <c r="E10" s="16" t="str">
        <f t="shared" si="1"/>
        <v>link</v>
      </c>
      <c r="F10" s="2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ht="14.4" x14ac:dyDescent="0.3">
      <c r="A11" s="18" t="s">
        <v>419</v>
      </c>
      <c r="B11" s="18" t="s">
        <v>378</v>
      </c>
      <c r="C11" s="15"/>
      <c r="D11" s="391" t="str">
        <f t="shared" si="0"/>
        <v>link</v>
      </c>
      <c r="E11" s="16" t="str">
        <f t="shared" si="1"/>
        <v>link</v>
      </c>
      <c r="F11" s="20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 ht="14.4" x14ac:dyDescent="0.3">
      <c r="A12" s="18" t="s">
        <v>420</v>
      </c>
      <c r="B12" s="18" t="s">
        <v>368</v>
      </c>
      <c r="C12" s="19"/>
      <c r="D12" s="391" t="str">
        <f>HYPERLINK("#"&amp;_bip_prefix&amp;$A12&amp;"_EN","link")</f>
        <v>link</v>
      </c>
      <c r="E12" s="16" t="str">
        <f t="shared" si="1"/>
        <v>link</v>
      </c>
      <c r="F12" s="2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4.4" x14ac:dyDescent="0.3">
      <c r="A13" s="18" t="s">
        <v>421</v>
      </c>
      <c r="B13" s="18" t="s">
        <v>370</v>
      </c>
      <c r="C13" s="15"/>
      <c r="D13" s="391" t="str">
        <f t="shared" si="0"/>
        <v>link</v>
      </c>
      <c r="E13" s="16" t="str">
        <f t="shared" si="1"/>
        <v>link</v>
      </c>
      <c r="F13" s="20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4.4" x14ac:dyDescent="0.3">
      <c r="A14" s="18" t="s">
        <v>422</v>
      </c>
      <c r="B14" s="18" t="s">
        <v>369</v>
      </c>
      <c r="C14" s="19"/>
      <c r="D14" s="391" t="str">
        <f t="shared" si="0"/>
        <v>link</v>
      </c>
      <c r="E14" s="16" t="str">
        <f t="shared" si="1"/>
        <v>link</v>
      </c>
      <c r="F14" s="20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4.4" x14ac:dyDescent="0.3">
      <c r="A15" s="18" t="s">
        <v>423</v>
      </c>
      <c r="B15" s="18" t="s">
        <v>398</v>
      </c>
      <c r="C15" s="15"/>
      <c r="D15" s="391" t="str">
        <f>HYPERLINK("#"&amp;_bip_prefix&amp;$A15&amp;"_EN","link")</f>
        <v>link</v>
      </c>
      <c r="E15" s="16" t="str">
        <f t="shared" si="1"/>
        <v>link</v>
      </c>
      <c r="F15" s="20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4.4" x14ac:dyDescent="0.3">
      <c r="A16" s="18" t="s">
        <v>424</v>
      </c>
      <c r="B16" s="18" t="s">
        <v>374</v>
      </c>
      <c r="C16" s="19"/>
      <c r="D16" s="391" t="str">
        <f>HYPERLINK("#"&amp;_bip_prefix&amp;$A16&amp;"_EN","link")</f>
        <v>link</v>
      </c>
      <c r="E16" s="16" t="str">
        <f t="shared" si="1"/>
        <v>link</v>
      </c>
      <c r="F16" s="20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 ht="14.4" x14ac:dyDescent="0.3">
      <c r="A17" s="18" t="s">
        <v>425</v>
      </c>
      <c r="B17" s="18" t="s">
        <v>375</v>
      </c>
      <c r="C17" s="15"/>
      <c r="D17" s="391" t="str">
        <f>HYPERLINK("#"&amp;_bip_prefix&amp;$A17&amp;"_EN","link")</f>
        <v>link</v>
      </c>
      <c r="E17" s="16" t="str">
        <f t="shared" si="1"/>
        <v>link</v>
      </c>
      <c r="F17" s="20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ht="14.4" x14ac:dyDescent="0.3">
      <c r="A18" s="18" t="s">
        <v>426</v>
      </c>
      <c r="B18" s="18" t="s">
        <v>375</v>
      </c>
      <c r="C18" s="19"/>
      <c r="D18" s="391" t="str">
        <f>HYPERLINK("#"&amp;_bip_prefix&amp;$A18&amp;"_EN","link")</f>
        <v>link</v>
      </c>
      <c r="E18" s="16" t="str">
        <f t="shared" si="1"/>
        <v>link</v>
      </c>
      <c r="F18" s="20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ht="14.4" x14ac:dyDescent="0.3">
      <c r="A19" s="18" t="s">
        <v>427</v>
      </c>
      <c r="B19" s="18" t="s">
        <v>442</v>
      </c>
      <c r="C19" s="19"/>
      <c r="D19" s="391" t="str">
        <f t="shared" si="0"/>
        <v>link</v>
      </c>
      <c r="E19" s="16" t="str">
        <f t="shared" si="1"/>
        <v>link</v>
      </c>
      <c r="F19" s="20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14.4" thickBot="1" x14ac:dyDescent="0.35">
      <c r="A20" s="22"/>
      <c r="B20" s="22"/>
      <c r="C20" s="22"/>
      <c r="D20" s="392"/>
      <c r="E20" s="23"/>
      <c r="F20" s="22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x14ac:dyDescent="0.3">
      <c r="A21" s="8"/>
      <c r="B21" s="8"/>
      <c r="C21" s="8"/>
      <c r="D21" s="389"/>
      <c r="E21" s="9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x14ac:dyDescent="0.3">
      <c r="A22" s="8"/>
      <c r="B22" s="8"/>
      <c r="C22" s="8"/>
      <c r="D22" s="389"/>
      <c r="E22" s="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x14ac:dyDescent="0.3">
      <c r="A23" s="8"/>
      <c r="B23" s="8"/>
      <c r="C23" s="8"/>
      <c r="D23" s="389"/>
      <c r="E23" s="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x14ac:dyDescent="0.3">
      <c r="A24" s="8"/>
      <c r="B24" s="8"/>
      <c r="C24" s="8"/>
      <c r="D24" s="389"/>
      <c r="E24" s="9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x14ac:dyDescent="0.3">
      <c r="A25" s="8"/>
      <c r="B25" s="8"/>
      <c r="C25" s="8"/>
      <c r="D25" s="389"/>
      <c r="E25" s="9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</sheetData>
  <mergeCells count="2">
    <mergeCell ref="D1:F1"/>
    <mergeCell ref="A3:F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79985961485641044"/>
  </sheetPr>
  <dimension ref="A1:L74"/>
  <sheetViews>
    <sheetView showGridLines="0" workbookViewId="0">
      <pane xSplit="2" ySplit="6" topLeftCell="D9" activePane="bottomRight" state="frozen"/>
      <selection pane="topRight"/>
      <selection pane="bottomLeft"/>
      <selection pane="bottomRight" activeCell="J31" sqref="J31"/>
    </sheetView>
  </sheetViews>
  <sheetFormatPr baseColWidth="10" defaultColWidth="11.42578125" defaultRowHeight="10.199999999999999" x14ac:dyDescent="0.2"/>
  <cols>
    <col min="1" max="1" width="7.85546875" style="27" customWidth="1"/>
    <col min="2" max="2" width="82.42578125" style="130" customWidth="1"/>
    <col min="3" max="3" width="9.42578125" style="135" hidden="1" customWidth="1"/>
    <col min="4" max="4" width="15.7109375" style="130" customWidth="1"/>
    <col min="5" max="5" width="6.42578125" style="130" customWidth="1"/>
    <col min="6" max="22" width="11.42578125" style="27" customWidth="1"/>
    <col min="23" max="16384" width="11.42578125" style="27"/>
  </cols>
  <sheetData>
    <row r="1" spans="1:12" ht="17.25" customHeight="1" thickBot="1" x14ac:dyDescent="0.25">
      <c r="A1" s="25" t="s">
        <v>47</v>
      </c>
      <c r="B1" s="128"/>
      <c r="C1" s="129"/>
      <c r="D1" s="128"/>
      <c r="E1" s="128"/>
      <c r="F1" s="26"/>
      <c r="G1" s="26"/>
      <c r="H1" s="26"/>
      <c r="I1" s="26"/>
      <c r="J1" s="26"/>
      <c r="K1" s="26"/>
      <c r="L1" s="26"/>
    </row>
    <row r="2" spans="1:12" ht="3" customHeight="1" x14ac:dyDescent="0.2">
      <c r="A2" s="28"/>
      <c r="B2" s="128"/>
      <c r="C2" s="129"/>
      <c r="D2" s="128"/>
      <c r="E2" s="128"/>
      <c r="F2" s="26"/>
      <c r="G2" s="26"/>
      <c r="H2" s="26"/>
      <c r="I2" s="26"/>
      <c r="J2" s="26"/>
      <c r="K2" s="26"/>
      <c r="L2" s="26"/>
    </row>
    <row r="3" spans="1:12" x14ac:dyDescent="0.2">
      <c r="A3" s="29"/>
      <c r="B3" s="30" t="s">
        <v>596</v>
      </c>
      <c r="C3" s="129"/>
      <c r="D3" s="31"/>
      <c r="E3" s="128"/>
      <c r="F3" s="26"/>
      <c r="G3" s="26"/>
      <c r="H3" s="26"/>
      <c r="I3" s="26"/>
      <c r="J3" s="26"/>
      <c r="K3" s="26"/>
      <c r="L3" s="26"/>
    </row>
    <row r="4" spans="1:12" x14ac:dyDescent="0.2">
      <c r="A4" s="32"/>
      <c r="B4" s="30"/>
      <c r="C4" s="129"/>
      <c r="D4" s="31"/>
      <c r="E4" s="128"/>
      <c r="F4" s="26"/>
      <c r="G4" s="26"/>
      <c r="H4" s="26"/>
      <c r="I4" s="26"/>
      <c r="J4" s="26"/>
      <c r="K4" s="26"/>
      <c r="L4" s="26"/>
    </row>
    <row r="5" spans="1:12" ht="31.2" thickBot="1" x14ac:dyDescent="0.25">
      <c r="A5" s="32"/>
      <c r="B5" s="33" t="s">
        <v>597</v>
      </c>
      <c r="C5" s="131"/>
      <c r="D5" s="231" t="s">
        <v>48</v>
      </c>
      <c r="E5" s="128"/>
      <c r="F5" s="26"/>
      <c r="G5" s="26"/>
      <c r="H5" s="26"/>
      <c r="I5" s="26"/>
      <c r="J5" s="26"/>
      <c r="K5" s="26"/>
      <c r="L5" s="26"/>
    </row>
    <row r="6" spans="1:12" hidden="1" x14ac:dyDescent="0.2">
      <c r="A6" s="26"/>
      <c r="B6" s="35"/>
      <c r="C6" s="132"/>
      <c r="D6" s="36" t="s">
        <v>187</v>
      </c>
      <c r="E6" s="128"/>
      <c r="F6" s="26"/>
      <c r="G6" s="26"/>
      <c r="H6" s="26"/>
      <c r="I6" s="26"/>
      <c r="J6" s="26"/>
      <c r="K6" s="26"/>
      <c r="L6" s="26"/>
    </row>
    <row r="7" spans="1:12" x14ac:dyDescent="0.2">
      <c r="A7" s="26"/>
      <c r="B7" s="37" t="s">
        <v>49</v>
      </c>
      <c r="C7" s="38" t="s">
        <v>50</v>
      </c>
      <c r="D7" s="39">
        <v>0</v>
      </c>
      <c r="E7" s="128"/>
      <c r="F7" s="26"/>
      <c r="G7" s="26"/>
      <c r="H7" s="26"/>
      <c r="I7" s="26"/>
      <c r="J7" s="26"/>
      <c r="K7" s="26"/>
      <c r="L7" s="26"/>
    </row>
    <row r="8" spans="1:12" x14ac:dyDescent="0.2">
      <c r="A8" s="26"/>
      <c r="B8" s="37" t="s">
        <v>51</v>
      </c>
      <c r="C8" s="38" t="s">
        <v>52</v>
      </c>
      <c r="D8" s="39">
        <v>237755</v>
      </c>
      <c r="E8" s="128"/>
      <c r="F8" s="26"/>
      <c r="G8" s="26"/>
      <c r="H8" s="26"/>
      <c r="I8" s="26"/>
      <c r="J8" s="26"/>
      <c r="K8" s="26"/>
      <c r="L8" s="26"/>
    </row>
    <row r="9" spans="1:12" x14ac:dyDescent="0.2">
      <c r="A9" s="26"/>
      <c r="B9" s="37" t="s">
        <v>53</v>
      </c>
      <c r="C9" s="38" t="s">
        <v>54</v>
      </c>
      <c r="D9" s="39">
        <v>0</v>
      </c>
      <c r="E9" s="128"/>
      <c r="F9" s="26"/>
      <c r="G9" s="26"/>
      <c r="H9" s="26"/>
      <c r="I9" s="26"/>
      <c r="J9" s="26"/>
      <c r="K9" s="26"/>
      <c r="L9" s="26"/>
    </row>
    <row r="10" spans="1:12" x14ac:dyDescent="0.2">
      <c r="A10" s="26"/>
      <c r="B10" s="40" t="s">
        <v>55</v>
      </c>
      <c r="C10" s="41" t="s">
        <v>56</v>
      </c>
      <c r="D10" s="42">
        <v>89192</v>
      </c>
      <c r="E10" s="128"/>
      <c r="F10" s="26"/>
      <c r="G10" s="26"/>
      <c r="H10" s="26"/>
      <c r="I10" s="26"/>
      <c r="J10" s="26"/>
      <c r="K10" s="26"/>
      <c r="L10" s="26"/>
    </row>
    <row r="11" spans="1:12" x14ac:dyDescent="0.2">
      <c r="A11" s="26"/>
      <c r="B11" s="43" t="s">
        <v>57</v>
      </c>
      <c r="C11" s="44" t="s">
        <v>58</v>
      </c>
      <c r="D11" s="45">
        <v>8969201</v>
      </c>
      <c r="E11" s="128"/>
      <c r="F11" s="26"/>
      <c r="G11" s="26"/>
      <c r="H11" s="26"/>
      <c r="I11" s="26"/>
      <c r="J11" s="26"/>
      <c r="K11" s="26"/>
      <c r="L11" s="26"/>
    </row>
    <row r="12" spans="1:12" x14ac:dyDescent="0.2">
      <c r="A12" s="26"/>
      <c r="B12" s="46" t="s">
        <v>59</v>
      </c>
      <c r="C12" s="47" t="s">
        <v>60</v>
      </c>
      <c r="D12" s="48">
        <v>0</v>
      </c>
      <c r="E12" s="128"/>
      <c r="F12" s="26"/>
      <c r="G12" s="26"/>
      <c r="H12" s="26"/>
      <c r="I12" s="26"/>
      <c r="J12" s="26"/>
      <c r="K12" s="26"/>
      <c r="L12" s="26"/>
    </row>
    <row r="13" spans="1:12" x14ac:dyDescent="0.2">
      <c r="A13" s="26"/>
      <c r="B13" s="46" t="s">
        <v>61</v>
      </c>
      <c r="C13" s="47" t="s">
        <v>62</v>
      </c>
      <c r="D13" s="48">
        <v>7537612</v>
      </c>
      <c r="E13" s="128"/>
      <c r="F13" s="26"/>
      <c r="G13" s="26"/>
      <c r="H13" s="26"/>
      <c r="I13" s="26"/>
      <c r="J13" s="26"/>
      <c r="K13" s="26"/>
      <c r="L13" s="26"/>
    </row>
    <row r="14" spans="1:12" x14ac:dyDescent="0.2">
      <c r="A14" s="26"/>
      <c r="B14" s="46" t="s">
        <v>63</v>
      </c>
      <c r="C14" s="47" t="s">
        <v>64</v>
      </c>
      <c r="D14" s="48">
        <v>3004</v>
      </c>
      <c r="E14" s="128"/>
      <c r="F14" s="26"/>
      <c r="G14" s="26"/>
      <c r="H14" s="26"/>
      <c r="I14" s="26"/>
      <c r="J14" s="26"/>
      <c r="K14" s="26"/>
      <c r="L14" s="26"/>
    </row>
    <row r="15" spans="1:12" x14ac:dyDescent="0.2">
      <c r="A15" s="26"/>
      <c r="B15" s="49" t="s">
        <v>65</v>
      </c>
      <c r="C15" s="50" t="s">
        <v>66</v>
      </c>
      <c r="D15" s="51">
        <v>0</v>
      </c>
      <c r="E15" s="128"/>
      <c r="F15" s="26"/>
      <c r="G15" s="26"/>
      <c r="H15" s="26"/>
      <c r="I15" s="26"/>
      <c r="J15" s="26"/>
      <c r="K15" s="26"/>
      <c r="L15" s="26"/>
    </row>
    <row r="16" spans="1:12" x14ac:dyDescent="0.2">
      <c r="A16" s="26"/>
      <c r="B16" s="52" t="s">
        <v>67</v>
      </c>
      <c r="C16" s="53" t="s">
        <v>68</v>
      </c>
      <c r="D16" s="54">
        <v>3004</v>
      </c>
      <c r="E16" s="128"/>
      <c r="F16" s="26"/>
      <c r="G16" s="26"/>
      <c r="H16" s="26"/>
      <c r="I16" s="26"/>
      <c r="J16" s="26"/>
      <c r="K16" s="26"/>
      <c r="L16" s="26"/>
    </row>
    <row r="17" spans="1:12" x14ac:dyDescent="0.2">
      <c r="A17" s="26"/>
      <c r="B17" s="55" t="s">
        <v>69</v>
      </c>
      <c r="C17" s="56" t="s">
        <v>70</v>
      </c>
      <c r="D17" s="57">
        <v>832006</v>
      </c>
      <c r="E17" s="128"/>
      <c r="F17" s="26"/>
      <c r="G17" s="26"/>
      <c r="H17" s="26"/>
      <c r="I17" s="26"/>
      <c r="J17" s="26"/>
      <c r="K17" s="26"/>
      <c r="L17" s="26"/>
    </row>
    <row r="18" spans="1:12" x14ac:dyDescent="0.2">
      <c r="A18" s="26"/>
      <c r="B18" s="49" t="s">
        <v>431</v>
      </c>
      <c r="C18" s="50" t="s">
        <v>71</v>
      </c>
      <c r="D18" s="51">
        <v>710567</v>
      </c>
      <c r="E18" s="128"/>
      <c r="F18" s="26"/>
      <c r="G18" s="26"/>
      <c r="H18" s="26"/>
      <c r="I18" s="26"/>
      <c r="J18" s="26"/>
      <c r="K18" s="26"/>
      <c r="L18" s="26"/>
    </row>
    <row r="19" spans="1:12" x14ac:dyDescent="0.2">
      <c r="A19" s="26"/>
      <c r="B19" s="58" t="s">
        <v>432</v>
      </c>
      <c r="C19" s="59" t="s">
        <v>72</v>
      </c>
      <c r="D19" s="60">
        <v>121439</v>
      </c>
      <c r="E19" s="128"/>
      <c r="F19" s="26"/>
      <c r="G19" s="26"/>
      <c r="H19" s="26"/>
      <c r="I19" s="26"/>
      <c r="J19" s="26"/>
      <c r="K19" s="26"/>
      <c r="L19" s="26"/>
    </row>
    <row r="20" spans="1:12" s="62" customFormat="1" x14ac:dyDescent="0.2">
      <c r="A20" s="61"/>
      <c r="B20" s="58" t="s">
        <v>73</v>
      </c>
      <c r="C20" s="59" t="s">
        <v>74</v>
      </c>
      <c r="D20" s="60">
        <v>0</v>
      </c>
      <c r="E20" s="133"/>
      <c r="F20" s="61"/>
      <c r="G20" s="61"/>
      <c r="H20" s="61"/>
      <c r="I20" s="61"/>
      <c r="J20" s="61"/>
      <c r="K20" s="61"/>
      <c r="L20" s="61"/>
    </row>
    <row r="21" spans="1:12" x14ac:dyDescent="0.2">
      <c r="A21" s="26"/>
      <c r="B21" s="52" t="s">
        <v>75</v>
      </c>
      <c r="C21" s="53" t="s">
        <v>76</v>
      </c>
      <c r="D21" s="54">
        <v>0</v>
      </c>
      <c r="E21" s="128"/>
      <c r="F21" s="26"/>
      <c r="G21" s="26"/>
      <c r="H21" s="26"/>
      <c r="I21" s="26"/>
      <c r="J21" s="26"/>
      <c r="K21" s="26"/>
      <c r="L21" s="26"/>
    </row>
    <row r="22" spans="1:12" x14ac:dyDescent="0.2">
      <c r="A22" s="26"/>
      <c r="B22" s="55" t="s">
        <v>77</v>
      </c>
      <c r="C22" s="56" t="s">
        <v>78</v>
      </c>
      <c r="D22" s="57">
        <v>111637</v>
      </c>
      <c r="E22" s="128"/>
      <c r="F22" s="26"/>
      <c r="G22" s="26"/>
      <c r="H22" s="26"/>
      <c r="I22" s="26"/>
      <c r="J22" s="26"/>
      <c r="K22" s="26"/>
      <c r="L22" s="26"/>
    </row>
    <row r="23" spans="1:12" x14ac:dyDescent="0.2">
      <c r="A23" s="26"/>
      <c r="B23" s="46" t="s">
        <v>79</v>
      </c>
      <c r="C23" s="47" t="s">
        <v>80</v>
      </c>
      <c r="D23" s="48">
        <v>31268</v>
      </c>
      <c r="E23" s="128"/>
      <c r="F23" s="26"/>
      <c r="G23" s="26"/>
      <c r="H23" s="26"/>
      <c r="I23" s="26"/>
      <c r="J23" s="26"/>
      <c r="K23" s="26"/>
      <c r="L23" s="26"/>
    </row>
    <row r="24" spans="1:12" x14ac:dyDescent="0.2">
      <c r="A24" s="26"/>
      <c r="B24" s="46" t="s">
        <v>81</v>
      </c>
      <c r="C24" s="47" t="s">
        <v>82</v>
      </c>
      <c r="D24" s="48">
        <v>453678</v>
      </c>
      <c r="E24" s="128"/>
      <c r="F24" s="26"/>
      <c r="G24" s="26"/>
      <c r="H24" s="26"/>
      <c r="I24" s="26"/>
      <c r="J24" s="26"/>
      <c r="K24" s="26"/>
      <c r="L24" s="26"/>
    </row>
    <row r="25" spans="1:12" x14ac:dyDescent="0.2">
      <c r="A25" s="26"/>
      <c r="B25" s="63" t="s">
        <v>83</v>
      </c>
      <c r="C25" s="50" t="s">
        <v>84</v>
      </c>
      <c r="D25" s="48">
        <v>-4</v>
      </c>
      <c r="E25" s="128"/>
      <c r="F25" s="26"/>
      <c r="G25" s="26"/>
      <c r="H25" s="26"/>
      <c r="I25" s="26"/>
      <c r="J25" s="26"/>
      <c r="K25" s="26"/>
      <c r="L25" s="26"/>
    </row>
    <row r="26" spans="1:12" x14ac:dyDescent="0.2">
      <c r="A26" s="26"/>
      <c r="B26" s="64" t="s">
        <v>85</v>
      </c>
      <c r="C26" s="65" t="s">
        <v>86</v>
      </c>
      <c r="D26" s="66">
        <v>0</v>
      </c>
      <c r="E26" s="128"/>
      <c r="F26" s="26"/>
      <c r="G26" s="26"/>
      <c r="H26" s="26"/>
      <c r="I26" s="26"/>
      <c r="J26" s="26"/>
      <c r="K26" s="26"/>
      <c r="L26" s="26"/>
    </row>
    <row r="27" spans="1:12" x14ac:dyDescent="0.2">
      <c r="A27" s="26"/>
      <c r="B27" s="67" t="s">
        <v>87</v>
      </c>
      <c r="C27" s="68" t="s">
        <v>88</v>
      </c>
      <c r="D27" s="45">
        <v>1842811</v>
      </c>
      <c r="E27" s="128"/>
      <c r="F27" s="26"/>
      <c r="G27" s="26"/>
      <c r="H27" s="26"/>
      <c r="I27" s="26"/>
      <c r="J27" s="26"/>
      <c r="K27" s="26"/>
      <c r="L27" s="26"/>
    </row>
    <row r="28" spans="1:12" x14ac:dyDescent="0.2">
      <c r="A28" s="26"/>
      <c r="B28" s="46" t="s">
        <v>89</v>
      </c>
      <c r="C28" s="47" t="s">
        <v>90</v>
      </c>
      <c r="D28" s="48">
        <v>0</v>
      </c>
      <c r="E28" s="128"/>
      <c r="F28" s="26"/>
      <c r="G28" s="26"/>
      <c r="H28" s="26"/>
      <c r="I28" s="26"/>
      <c r="J28" s="26"/>
      <c r="K28" s="26"/>
      <c r="L28" s="26"/>
    </row>
    <row r="29" spans="1:12" x14ac:dyDescent="0.2">
      <c r="A29" s="26"/>
      <c r="B29" s="46" t="s">
        <v>91</v>
      </c>
      <c r="C29" s="47" t="s">
        <v>92</v>
      </c>
      <c r="D29" s="48">
        <v>0</v>
      </c>
      <c r="E29" s="128"/>
      <c r="F29" s="26"/>
      <c r="G29" s="26"/>
      <c r="H29" s="26"/>
      <c r="I29" s="26"/>
      <c r="J29" s="26"/>
      <c r="K29" s="26"/>
      <c r="L29" s="26"/>
    </row>
    <row r="30" spans="1:12" x14ac:dyDescent="0.2">
      <c r="A30" s="26"/>
      <c r="B30" s="69" t="s">
        <v>93</v>
      </c>
      <c r="C30" s="70" t="s">
        <v>94</v>
      </c>
      <c r="D30" s="71">
        <v>1842811</v>
      </c>
      <c r="E30" s="128"/>
      <c r="F30" s="26"/>
      <c r="G30" s="26"/>
      <c r="H30" s="26"/>
      <c r="I30" s="26"/>
      <c r="J30" s="26"/>
      <c r="K30" s="26"/>
      <c r="L30" s="26"/>
    </row>
    <row r="31" spans="1:12" x14ac:dyDescent="0.2">
      <c r="A31" s="26"/>
      <c r="B31" s="67" t="s">
        <v>95</v>
      </c>
      <c r="C31" s="68" t="s">
        <v>96</v>
      </c>
      <c r="D31" s="72">
        <v>377951</v>
      </c>
      <c r="E31" s="128"/>
      <c r="F31" s="26"/>
      <c r="G31" s="26"/>
      <c r="H31" s="26"/>
      <c r="I31" s="26"/>
      <c r="J31" s="26"/>
      <c r="K31" s="26"/>
      <c r="L31" s="26"/>
    </row>
    <row r="32" spans="1:12" x14ac:dyDescent="0.2">
      <c r="A32" s="26"/>
      <c r="B32" s="46" t="s">
        <v>443</v>
      </c>
      <c r="C32" s="47" t="s">
        <v>97</v>
      </c>
      <c r="D32" s="48">
        <v>374838</v>
      </c>
      <c r="E32" s="128"/>
      <c r="F32" s="26"/>
      <c r="G32" s="26"/>
      <c r="H32" s="26"/>
      <c r="I32" s="26"/>
      <c r="J32" s="26"/>
      <c r="K32" s="26"/>
      <c r="L32" s="26"/>
    </row>
    <row r="33" spans="1:12" x14ac:dyDescent="0.2">
      <c r="A33" s="26"/>
      <c r="B33" s="73" t="s">
        <v>444</v>
      </c>
      <c r="C33" s="47" t="s">
        <v>98</v>
      </c>
      <c r="D33" s="48">
        <v>374751</v>
      </c>
      <c r="E33" s="128"/>
      <c r="F33" s="26"/>
      <c r="G33" s="26"/>
      <c r="H33" s="26"/>
      <c r="I33" s="26"/>
      <c r="J33" s="26"/>
      <c r="K33" s="26"/>
      <c r="L33" s="26"/>
    </row>
    <row r="34" spans="1:12" x14ac:dyDescent="0.2">
      <c r="A34" s="26"/>
      <c r="B34" s="73" t="s">
        <v>445</v>
      </c>
      <c r="C34" s="47" t="s">
        <v>99</v>
      </c>
      <c r="D34" s="48">
        <v>87</v>
      </c>
      <c r="E34" s="128"/>
      <c r="F34" s="26"/>
      <c r="G34" s="26"/>
      <c r="H34" s="26"/>
      <c r="I34" s="26"/>
      <c r="J34" s="26"/>
      <c r="K34" s="26"/>
      <c r="L34" s="26"/>
    </row>
    <row r="35" spans="1:12" x14ac:dyDescent="0.2">
      <c r="A35" s="26"/>
      <c r="B35" s="74" t="s">
        <v>100</v>
      </c>
      <c r="C35" s="47" t="s">
        <v>101</v>
      </c>
      <c r="D35" s="48">
        <v>3113</v>
      </c>
      <c r="E35" s="128"/>
      <c r="F35" s="26"/>
      <c r="G35" s="26"/>
      <c r="H35" s="26"/>
      <c r="I35" s="26"/>
      <c r="J35" s="26"/>
      <c r="K35" s="26"/>
      <c r="L35" s="26"/>
    </row>
    <row r="36" spans="1:12" x14ac:dyDescent="0.2">
      <c r="A36" s="26"/>
      <c r="B36" s="73" t="s">
        <v>102</v>
      </c>
      <c r="C36" s="47" t="s">
        <v>103</v>
      </c>
      <c r="D36" s="48">
        <v>10593</v>
      </c>
      <c r="E36" s="128"/>
      <c r="F36" s="26"/>
      <c r="G36" s="26"/>
      <c r="H36" s="26"/>
      <c r="I36" s="26"/>
      <c r="J36" s="26"/>
      <c r="K36" s="26"/>
      <c r="L36" s="26"/>
    </row>
    <row r="37" spans="1:12" x14ac:dyDescent="0.2">
      <c r="A37" s="26"/>
      <c r="B37" s="73" t="s">
        <v>104</v>
      </c>
      <c r="C37" s="47" t="s">
        <v>105</v>
      </c>
      <c r="D37" s="48">
        <v>-7480</v>
      </c>
      <c r="E37" s="128"/>
      <c r="F37" s="26"/>
      <c r="G37" s="26"/>
      <c r="H37" s="26"/>
      <c r="I37" s="26"/>
      <c r="J37" s="26"/>
      <c r="K37" s="26"/>
      <c r="L37" s="26"/>
    </row>
    <row r="38" spans="1:12" x14ac:dyDescent="0.2">
      <c r="A38" s="26"/>
      <c r="B38" s="69" t="s">
        <v>106</v>
      </c>
      <c r="C38" s="70" t="s">
        <v>107</v>
      </c>
      <c r="D38" s="48">
        <v>0</v>
      </c>
      <c r="E38" s="128"/>
      <c r="F38" s="26"/>
      <c r="G38" s="26"/>
      <c r="H38" s="26"/>
      <c r="I38" s="26"/>
      <c r="J38" s="26"/>
      <c r="K38" s="26"/>
      <c r="L38" s="26"/>
    </row>
    <row r="39" spans="1:12" x14ac:dyDescent="0.2">
      <c r="A39" s="26"/>
      <c r="B39" s="67" t="s">
        <v>108</v>
      </c>
      <c r="C39" s="68" t="s">
        <v>109</v>
      </c>
      <c r="D39" s="72">
        <v>1845662</v>
      </c>
      <c r="E39" s="128"/>
      <c r="F39" s="26"/>
      <c r="G39" s="26"/>
      <c r="H39" s="26"/>
      <c r="I39" s="26"/>
      <c r="J39" s="26"/>
      <c r="K39" s="26"/>
      <c r="L39" s="26"/>
    </row>
    <row r="40" spans="1:12" x14ac:dyDescent="0.2">
      <c r="A40" s="26"/>
      <c r="B40" s="37" t="s">
        <v>110</v>
      </c>
      <c r="C40" s="38" t="s">
        <v>111</v>
      </c>
      <c r="D40" s="75">
        <v>-10760</v>
      </c>
      <c r="E40" s="128"/>
      <c r="F40" s="26"/>
      <c r="G40" s="26"/>
      <c r="H40" s="26"/>
      <c r="I40" s="26"/>
      <c r="J40" s="26"/>
      <c r="K40" s="26"/>
      <c r="L40" s="26"/>
    </row>
    <row r="41" spans="1:12" x14ac:dyDescent="0.2">
      <c r="A41" s="26"/>
      <c r="B41" s="37" t="s">
        <v>112</v>
      </c>
      <c r="C41" s="38" t="s">
        <v>113</v>
      </c>
      <c r="D41" s="75">
        <v>10493</v>
      </c>
      <c r="E41" s="128"/>
      <c r="F41" s="26"/>
      <c r="G41" s="26"/>
      <c r="H41" s="26"/>
      <c r="I41" s="26"/>
      <c r="J41" s="26"/>
      <c r="K41" s="26"/>
      <c r="L41" s="26"/>
    </row>
    <row r="42" spans="1:12" x14ac:dyDescent="0.2">
      <c r="A42" s="76"/>
      <c r="B42" s="37" t="s">
        <v>114</v>
      </c>
      <c r="C42" s="38" t="s">
        <v>115</v>
      </c>
      <c r="D42" s="75">
        <v>198347</v>
      </c>
      <c r="E42" s="128"/>
      <c r="F42" s="26"/>
      <c r="G42" s="26"/>
      <c r="H42" s="26"/>
      <c r="I42" s="26"/>
      <c r="J42" s="26"/>
      <c r="K42" s="26"/>
      <c r="L42" s="26"/>
    </row>
    <row r="43" spans="1:12" x14ac:dyDescent="0.2">
      <c r="A43" s="32"/>
      <c r="B43" s="37" t="s">
        <v>116</v>
      </c>
      <c r="C43" s="38" t="s">
        <v>117</v>
      </c>
      <c r="D43" s="75">
        <v>196813</v>
      </c>
      <c r="E43" s="128"/>
      <c r="F43" s="26"/>
      <c r="G43" s="26"/>
      <c r="H43" s="26"/>
      <c r="I43" s="26"/>
      <c r="J43" s="26"/>
      <c r="K43" s="26"/>
      <c r="L43" s="26"/>
    </row>
    <row r="44" spans="1:12" ht="11.25" customHeight="1" x14ac:dyDescent="0.2">
      <c r="A44" s="26"/>
      <c r="B44" s="77" t="s">
        <v>118</v>
      </c>
      <c r="C44" s="78" t="s">
        <v>119</v>
      </c>
      <c r="D44" s="75">
        <v>0</v>
      </c>
      <c r="E44" s="128"/>
      <c r="F44" s="26"/>
      <c r="G44" s="26"/>
      <c r="H44" s="26"/>
      <c r="I44" s="26"/>
      <c r="J44" s="26"/>
      <c r="K44" s="26"/>
      <c r="L44" s="26"/>
    </row>
    <row r="45" spans="1:12" x14ac:dyDescent="0.2">
      <c r="A45" s="26"/>
      <c r="B45" s="37" t="s">
        <v>120</v>
      </c>
      <c r="C45" s="38" t="s">
        <v>121</v>
      </c>
      <c r="D45" s="75">
        <v>76899</v>
      </c>
      <c r="E45" s="128"/>
      <c r="F45" s="26"/>
      <c r="G45" s="26"/>
      <c r="H45" s="26"/>
      <c r="I45" s="26"/>
      <c r="J45" s="26"/>
      <c r="K45" s="26"/>
      <c r="L45" s="26"/>
    </row>
    <row r="46" spans="1:12" x14ac:dyDescent="0.2">
      <c r="A46" s="26"/>
      <c r="B46" s="40" t="s">
        <v>122</v>
      </c>
      <c r="C46" s="41" t="s">
        <v>123</v>
      </c>
      <c r="D46" s="75">
        <v>156734</v>
      </c>
      <c r="E46" s="128"/>
      <c r="F46" s="26"/>
      <c r="G46" s="26"/>
      <c r="H46" s="26"/>
      <c r="I46" s="26"/>
      <c r="J46" s="26"/>
      <c r="K46" s="26"/>
      <c r="L46" s="26"/>
    </row>
    <row r="47" spans="1:12" ht="10.8" thickBot="1" x14ac:dyDescent="0.25">
      <c r="A47" s="26"/>
      <c r="B47" s="79" t="s">
        <v>124</v>
      </c>
      <c r="C47" s="80" t="s">
        <v>125</v>
      </c>
      <c r="D47" s="81">
        <v>13991098</v>
      </c>
      <c r="E47" s="128"/>
      <c r="F47" s="26"/>
      <c r="G47" s="26"/>
      <c r="H47" s="26"/>
      <c r="I47" s="26"/>
      <c r="J47" s="26"/>
      <c r="K47" s="26"/>
      <c r="L47" s="26"/>
    </row>
    <row r="48" spans="1:12" x14ac:dyDescent="0.2">
      <c r="A48" s="26"/>
      <c r="B48" s="128"/>
      <c r="C48" s="129"/>
      <c r="D48" s="128"/>
      <c r="E48" s="128"/>
      <c r="F48" s="26"/>
      <c r="G48" s="26"/>
      <c r="H48" s="26"/>
      <c r="I48" s="26"/>
      <c r="J48" s="26"/>
      <c r="K48" s="26"/>
      <c r="L48" s="26"/>
    </row>
    <row r="49" spans="1:12" x14ac:dyDescent="0.2">
      <c r="A49" s="26"/>
      <c r="B49" s="128"/>
      <c r="C49" s="129"/>
      <c r="D49" s="128"/>
      <c r="E49" s="128"/>
      <c r="F49" s="26"/>
      <c r="G49" s="26"/>
      <c r="H49" s="26"/>
      <c r="I49" s="26"/>
      <c r="J49" s="26"/>
      <c r="K49" s="26"/>
      <c r="L49" s="26"/>
    </row>
    <row r="50" spans="1:12" x14ac:dyDescent="0.2">
      <c r="A50" s="26"/>
      <c r="B50" s="128"/>
      <c r="C50" s="129"/>
      <c r="D50" s="128"/>
      <c r="E50" s="128"/>
      <c r="F50" s="26"/>
      <c r="G50" s="26"/>
      <c r="H50" s="26"/>
      <c r="I50" s="26"/>
      <c r="J50" s="26"/>
      <c r="K50" s="26"/>
      <c r="L50" s="26"/>
    </row>
    <row r="51" spans="1:12" x14ac:dyDescent="0.2">
      <c r="A51" s="26"/>
      <c r="B51" s="128"/>
      <c r="C51" s="129"/>
      <c r="D51" s="128"/>
      <c r="E51" s="128"/>
      <c r="F51" s="26"/>
      <c r="G51" s="26"/>
      <c r="H51" s="26"/>
      <c r="I51" s="26"/>
      <c r="J51" s="26"/>
      <c r="K51" s="26"/>
      <c r="L51" s="26"/>
    </row>
    <row r="52" spans="1:12" x14ac:dyDescent="0.2">
      <c r="A52" s="26"/>
      <c r="B52" s="128"/>
      <c r="C52" s="129"/>
      <c r="D52" s="128"/>
      <c r="E52" s="128"/>
      <c r="F52" s="26"/>
      <c r="G52" s="26"/>
      <c r="H52" s="26"/>
      <c r="I52" s="26"/>
      <c r="J52" s="26"/>
      <c r="K52" s="26"/>
      <c r="L52" s="26"/>
    </row>
    <row r="53" spans="1:12" x14ac:dyDescent="0.2">
      <c r="A53" s="26"/>
      <c r="B53" s="128"/>
      <c r="C53" s="129"/>
      <c r="D53" s="128"/>
      <c r="E53" s="128"/>
      <c r="F53" s="26"/>
      <c r="G53" s="26"/>
      <c r="H53" s="26"/>
      <c r="I53" s="26"/>
      <c r="J53" s="26"/>
      <c r="K53" s="26"/>
      <c r="L53" s="26"/>
    </row>
    <row r="54" spans="1:12" x14ac:dyDescent="0.2">
      <c r="A54" s="26"/>
      <c r="B54" s="128"/>
      <c r="C54" s="129"/>
      <c r="D54" s="128"/>
      <c r="E54" s="128"/>
      <c r="F54" s="26"/>
      <c r="G54" s="26"/>
      <c r="H54" s="26"/>
      <c r="I54" s="26"/>
      <c r="J54" s="26"/>
      <c r="K54" s="26"/>
      <c r="L54" s="26"/>
    </row>
    <row r="55" spans="1:12" x14ac:dyDescent="0.2">
      <c r="A55" s="26"/>
      <c r="B55" s="128"/>
      <c r="C55" s="129"/>
      <c r="D55" s="128"/>
      <c r="E55" s="128"/>
      <c r="F55" s="26"/>
      <c r="G55" s="26"/>
      <c r="H55" s="26"/>
      <c r="I55" s="26"/>
      <c r="J55" s="26"/>
      <c r="K55" s="26"/>
      <c r="L55" s="26"/>
    </row>
    <row r="56" spans="1:12" x14ac:dyDescent="0.2">
      <c r="A56" s="26"/>
      <c r="B56" s="128"/>
      <c r="C56" s="129"/>
      <c r="D56" s="128"/>
      <c r="E56" s="128"/>
      <c r="F56" s="26"/>
      <c r="G56" s="26"/>
      <c r="H56" s="26"/>
      <c r="I56" s="26"/>
      <c r="J56" s="26"/>
      <c r="K56" s="26"/>
      <c r="L56" s="26"/>
    </row>
    <row r="57" spans="1:12" x14ac:dyDescent="0.2">
      <c r="A57" s="26"/>
      <c r="B57" s="128"/>
      <c r="C57" s="129"/>
      <c r="D57" s="128"/>
      <c r="E57" s="128"/>
      <c r="F57" s="26"/>
      <c r="G57" s="26"/>
      <c r="H57" s="26"/>
      <c r="I57" s="26"/>
      <c r="J57" s="26"/>
      <c r="K57" s="26"/>
      <c r="L57" s="26"/>
    </row>
    <row r="58" spans="1:12" x14ac:dyDescent="0.2">
      <c r="A58" s="26"/>
      <c r="B58" s="128"/>
      <c r="C58" s="129"/>
      <c r="D58" s="128"/>
      <c r="E58" s="128"/>
      <c r="F58" s="26"/>
      <c r="G58" s="26"/>
      <c r="H58" s="26"/>
      <c r="I58" s="26"/>
      <c r="J58" s="26"/>
      <c r="K58" s="26"/>
      <c r="L58" s="26"/>
    </row>
    <row r="59" spans="1:12" x14ac:dyDescent="0.2">
      <c r="A59" s="26"/>
      <c r="B59" s="128"/>
      <c r="C59" s="129"/>
      <c r="D59" s="128"/>
      <c r="E59" s="128"/>
      <c r="F59" s="26"/>
      <c r="G59" s="26"/>
      <c r="H59" s="26"/>
      <c r="I59" s="26"/>
      <c r="J59" s="26"/>
      <c r="K59" s="26"/>
      <c r="L59" s="26"/>
    </row>
    <row r="60" spans="1:12" x14ac:dyDescent="0.2">
      <c r="A60" s="26"/>
      <c r="B60" s="128"/>
      <c r="C60" s="129"/>
      <c r="D60" s="128"/>
      <c r="E60" s="128"/>
      <c r="F60" s="26"/>
      <c r="G60" s="26"/>
      <c r="H60" s="26"/>
      <c r="I60" s="26"/>
      <c r="J60" s="26"/>
      <c r="K60" s="26"/>
      <c r="L60" s="26"/>
    </row>
    <row r="61" spans="1:12" x14ac:dyDescent="0.2">
      <c r="A61" s="26"/>
      <c r="B61" s="128"/>
      <c r="C61" s="129"/>
      <c r="D61" s="128"/>
      <c r="E61" s="128"/>
      <c r="F61" s="26"/>
      <c r="G61" s="26"/>
      <c r="H61" s="26"/>
      <c r="I61" s="26"/>
      <c r="J61" s="26"/>
      <c r="K61" s="26"/>
      <c r="L61" s="26"/>
    </row>
    <row r="62" spans="1:12" x14ac:dyDescent="0.2">
      <c r="A62" s="26"/>
      <c r="B62" s="128"/>
      <c r="C62" s="129"/>
      <c r="D62" s="128"/>
      <c r="E62" s="128"/>
      <c r="F62" s="26"/>
      <c r="G62" s="26"/>
      <c r="H62" s="26"/>
      <c r="I62" s="26"/>
      <c r="J62" s="26"/>
      <c r="K62" s="26"/>
      <c r="L62" s="26"/>
    </row>
    <row r="63" spans="1:12" x14ac:dyDescent="0.2">
      <c r="A63" s="26"/>
      <c r="B63" s="128"/>
      <c r="C63" s="129"/>
      <c r="D63" s="128"/>
      <c r="E63" s="128"/>
      <c r="F63" s="26"/>
      <c r="G63" s="26"/>
      <c r="H63" s="26"/>
      <c r="I63" s="26"/>
      <c r="J63" s="26"/>
      <c r="K63" s="26"/>
      <c r="L63" s="26"/>
    </row>
    <row r="64" spans="1:12" x14ac:dyDescent="0.2">
      <c r="A64" s="26"/>
      <c r="B64" s="128"/>
      <c r="C64" s="129"/>
      <c r="D64" s="128"/>
      <c r="E64" s="128"/>
      <c r="F64" s="26"/>
      <c r="G64" s="26"/>
      <c r="H64" s="26"/>
      <c r="I64" s="26"/>
      <c r="J64" s="26"/>
      <c r="K64" s="26"/>
      <c r="L64" s="26"/>
    </row>
    <row r="65" spans="1:12" x14ac:dyDescent="0.2">
      <c r="A65" s="26"/>
      <c r="B65" s="128"/>
      <c r="C65" s="129"/>
      <c r="D65" s="128"/>
      <c r="E65" s="128"/>
      <c r="F65" s="26"/>
      <c r="G65" s="26"/>
      <c r="H65" s="26"/>
      <c r="I65" s="26"/>
      <c r="J65" s="26"/>
      <c r="K65" s="26"/>
      <c r="L65" s="26"/>
    </row>
    <row r="66" spans="1:12" x14ac:dyDescent="0.2">
      <c r="A66" s="26"/>
      <c r="B66" s="128"/>
      <c r="C66" s="129"/>
      <c r="D66" s="128"/>
      <c r="E66" s="128"/>
      <c r="F66" s="26"/>
      <c r="G66" s="26"/>
      <c r="H66" s="26"/>
      <c r="I66" s="26"/>
      <c r="J66" s="26"/>
      <c r="K66" s="26"/>
      <c r="L66" s="26"/>
    </row>
    <row r="67" spans="1:12" x14ac:dyDescent="0.2">
      <c r="A67" s="26"/>
      <c r="B67" s="128"/>
      <c r="C67" s="129"/>
      <c r="D67" s="128"/>
      <c r="E67" s="128"/>
      <c r="F67" s="26"/>
      <c r="G67" s="26"/>
      <c r="H67" s="26"/>
      <c r="I67" s="26"/>
      <c r="J67" s="26"/>
      <c r="K67" s="26"/>
      <c r="L67" s="26"/>
    </row>
    <row r="68" spans="1:12" x14ac:dyDescent="0.2">
      <c r="A68" s="26"/>
      <c r="B68" s="128"/>
      <c r="C68" s="129"/>
      <c r="D68" s="128"/>
      <c r="E68" s="128"/>
      <c r="F68" s="26"/>
      <c r="G68" s="26"/>
      <c r="H68" s="26"/>
      <c r="I68" s="26"/>
      <c r="J68" s="26"/>
      <c r="K68" s="26"/>
      <c r="L68" s="26"/>
    </row>
    <row r="69" spans="1:12" x14ac:dyDescent="0.2">
      <c r="A69" s="26"/>
      <c r="B69" s="128"/>
      <c r="C69" s="129"/>
      <c r="D69" s="128"/>
      <c r="E69" s="128"/>
      <c r="F69" s="26"/>
      <c r="G69" s="26"/>
      <c r="H69" s="26"/>
      <c r="I69" s="26"/>
      <c r="J69" s="26"/>
      <c r="K69" s="26"/>
      <c r="L69" s="26"/>
    </row>
    <row r="70" spans="1:12" x14ac:dyDescent="0.2">
      <c r="A70" s="26"/>
      <c r="B70" s="128"/>
      <c r="C70" s="129"/>
      <c r="D70" s="128"/>
      <c r="E70" s="128"/>
      <c r="F70" s="26"/>
      <c r="G70" s="26"/>
      <c r="H70" s="26"/>
      <c r="I70" s="26"/>
      <c r="J70" s="26"/>
      <c r="K70" s="26"/>
      <c r="L70" s="26"/>
    </row>
    <row r="71" spans="1:12" x14ac:dyDescent="0.2">
      <c r="A71" s="26"/>
      <c r="B71" s="128"/>
      <c r="C71" s="129"/>
      <c r="D71" s="128"/>
      <c r="E71" s="128"/>
      <c r="F71" s="26"/>
      <c r="G71" s="26"/>
      <c r="H71" s="26"/>
      <c r="I71" s="26"/>
      <c r="J71" s="26"/>
      <c r="K71" s="26"/>
      <c r="L71" s="26"/>
    </row>
    <row r="72" spans="1:12" x14ac:dyDescent="0.2">
      <c r="A72" s="26"/>
      <c r="B72" s="128"/>
      <c r="C72" s="129"/>
      <c r="D72" s="128"/>
      <c r="E72" s="128"/>
      <c r="F72" s="26"/>
      <c r="G72" s="26"/>
      <c r="H72" s="26"/>
      <c r="I72" s="26"/>
      <c r="J72" s="26"/>
      <c r="K72" s="26"/>
      <c r="L72" s="26"/>
    </row>
    <row r="73" spans="1:12" x14ac:dyDescent="0.2">
      <c r="A73" s="26"/>
      <c r="B73" s="128"/>
      <c r="C73" s="129"/>
      <c r="D73" s="128"/>
      <c r="E73" s="128"/>
      <c r="F73" s="26"/>
      <c r="G73" s="26"/>
      <c r="H73" s="26"/>
      <c r="I73" s="26"/>
      <c r="J73" s="26"/>
      <c r="K73" s="26"/>
      <c r="L73" s="26"/>
    </row>
    <row r="74" spans="1:12" x14ac:dyDescent="0.2">
      <c r="A74" s="26"/>
      <c r="B74" s="128"/>
      <c r="C74" s="129"/>
      <c r="D74" s="128"/>
      <c r="E74" s="128"/>
      <c r="F74" s="26"/>
      <c r="G74" s="26"/>
      <c r="H74" s="26"/>
      <c r="I74" s="26"/>
      <c r="J74" s="26"/>
      <c r="K74" s="26"/>
      <c r="L74" s="26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79985961485641044"/>
  </sheetPr>
  <dimension ref="A1:P51"/>
  <sheetViews>
    <sheetView workbookViewId="0">
      <pane xSplit="2" ySplit="5" topLeftCell="D18" activePane="bottomRight" state="frozen"/>
      <selection pane="topRight"/>
      <selection pane="bottomLeft"/>
      <selection pane="bottomRight" activeCell="F46" sqref="F46"/>
    </sheetView>
  </sheetViews>
  <sheetFormatPr baseColWidth="10" defaultColWidth="11.42578125" defaultRowHeight="10.199999999999999" x14ac:dyDescent="0.2"/>
  <cols>
    <col min="1" max="1" width="9" style="27" customWidth="1"/>
    <col min="2" max="2" width="82.42578125" style="130" customWidth="1"/>
    <col min="3" max="3" width="2.28515625" style="135" hidden="1" customWidth="1"/>
    <col min="4" max="4" width="15.7109375" style="130" customWidth="1"/>
    <col min="5" max="5" width="4.42578125" style="27" customWidth="1"/>
    <col min="6" max="16" width="21.42578125" style="27" customWidth="1"/>
    <col min="17" max="22" width="11.42578125" style="27" customWidth="1"/>
    <col min="23" max="16384" width="11.42578125" style="27"/>
  </cols>
  <sheetData>
    <row r="1" spans="1:16" ht="20.25" customHeight="1" thickBot="1" x14ac:dyDescent="0.25">
      <c r="A1" s="25" t="s">
        <v>47</v>
      </c>
      <c r="B1" s="128"/>
      <c r="C1" s="129"/>
      <c r="D1" s="128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3" customHeight="1" x14ac:dyDescent="0.2">
      <c r="A2" s="26"/>
      <c r="B2" s="128"/>
      <c r="C2" s="129"/>
      <c r="D2" s="128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8" customHeight="1" x14ac:dyDescent="0.2">
      <c r="A3" s="32"/>
      <c r="B3" s="30" t="s">
        <v>598</v>
      </c>
      <c r="C3" s="129"/>
      <c r="D3" s="128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8" customHeight="1" x14ac:dyDescent="0.2">
      <c r="A4" s="32"/>
      <c r="B4" s="30"/>
      <c r="C4" s="129"/>
      <c r="D4" s="128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1.2" thickBot="1" x14ac:dyDescent="0.25">
      <c r="A5" s="26"/>
      <c r="B5" s="33" t="s">
        <v>599</v>
      </c>
      <c r="C5" s="129"/>
      <c r="D5" s="232" t="s">
        <v>48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idden="1" x14ac:dyDescent="0.2">
      <c r="A6" s="26"/>
      <c r="B6" s="82"/>
      <c r="C6" s="136"/>
      <c r="D6" s="83" t="s">
        <v>187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1.25" customHeight="1" x14ac:dyDescent="0.2">
      <c r="A7" s="26"/>
      <c r="B7" s="43" t="s">
        <v>574</v>
      </c>
      <c r="C7" s="44" t="s">
        <v>126</v>
      </c>
      <c r="D7" s="39">
        <v>1780413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1.25" customHeight="1" x14ac:dyDescent="0.2">
      <c r="A8" s="26"/>
      <c r="B8" s="74" t="s">
        <v>579</v>
      </c>
      <c r="C8" s="47" t="s">
        <v>127</v>
      </c>
      <c r="D8" s="84">
        <v>1769092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1.25" customHeight="1" x14ac:dyDescent="0.2">
      <c r="A9" s="26"/>
      <c r="B9" s="85" t="s">
        <v>128</v>
      </c>
      <c r="C9" s="50" t="s">
        <v>129</v>
      </c>
      <c r="D9" s="86">
        <v>0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11.25" customHeight="1" x14ac:dyDescent="0.2">
      <c r="A10" s="26"/>
      <c r="B10" s="87" t="s">
        <v>356</v>
      </c>
      <c r="C10" s="59" t="s">
        <v>130</v>
      </c>
      <c r="D10" s="88">
        <v>1699295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ht="11.25" customHeight="1" x14ac:dyDescent="0.2">
      <c r="A11" s="26"/>
      <c r="B11" s="89" t="s">
        <v>131</v>
      </c>
      <c r="C11" s="53" t="s">
        <v>132</v>
      </c>
      <c r="D11" s="90">
        <v>69797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11.25" customHeight="1" x14ac:dyDescent="0.2">
      <c r="A12" s="26"/>
      <c r="B12" s="91" t="s">
        <v>576</v>
      </c>
      <c r="C12" s="56" t="s">
        <v>133</v>
      </c>
      <c r="D12" s="92">
        <v>11321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11.25" customHeight="1" x14ac:dyDescent="0.2">
      <c r="A13" s="26"/>
      <c r="B13" s="85" t="s">
        <v>128</v>
      </c>
      <c r="C13" s="50" t="s">
        <v>134</v>
      </c>
      <c r="D13" s="86">
        <v>0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ht="11.25" customHeight="1" x14ac:dyDescent="0.2">
      <c r="A14" s="26"/>
      <c r="B14" s="87" t="s">
        <v>356</v>
      </c>
      <c r="C14" s="59" t="s">
        <v>135</v>
      </c>
      <c r="D14" s="88">
        <v>10892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ht="11.25" customHeight="1" x14ac:dyDescent="0.2">
      <c r="A15" s="26"/>
      <c r="B15" s="89" t="s">
        <v>131</v>
      </c>
      <c r="C15" s="53" t="s">
        <v>136</v>
      </c>
      <c r="D15" s="90">
        <v>429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ht="11.25" customHeight="1" x14ac:dyDescent="0.2">
      <c r="A16" s="26"/>
      <c r="B16" s="93" t="s">
        <v>578</v>
      </c>
      <c r="C16" s="94" t="s">
        <v>137</v>
      </c>
      <c r="D16" s="39">
        <v>1717265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ht="11.25" customHeight="1" x14ac:dyDescent="0.2">
      <c r="A17" s="26"/>
      <c r="B17" s="74" t="s">
        <v>575</v>
      </c>
      <c r="C17" s="47" t="s">
        <v>138</v>
      </c>
      <c r="D17" s="84">
        <v>1115337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ht="11.25" customHeight="1" x14ac:dyDescent="0.2">
      <c r="A18" s="26"/>
      <c r="B18" s="85" t="s">
        <v>128</v>
      </c>
      <c r="C18" s="50" t="s">
        <v>139</v>
      </c>
      <c r="D18" s="86">
        <v>0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ht="11.25" customHeight="1" x14ac:dyDescent="0.2">
      <c r="A19" s="26"/>
      <c r="B19" s="87" t="s">
        <v>356</v>
      </c>
      <c r="C19" s="59" t="s">
        <v>140</v>
      </c>
      <c r="D19" s="88">
        <v>1113626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11.25" customHeight="1" x14ac:dyDescent="0.2">
      <c r="A20" s="26"/>
      <c r="B20" s="89" t="s">
        <v>131</v>
      </c>
      <c r="C20" s="53" t="s">
        <v>141</v>
      </c>
      <c r="D20" s="90">
        <v>1711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ht="11.25" customHeight="1" x14ac:dyDescent="0.2">
      <c r="A21" s="26"/>
      <c r="B21" s="91" t="s">
        <v>580</v>
      </c>
      <c r="C21" s="56" t="s">
        <v>142</v>
      </c>
      <c r="D21" s="92">
        <v>601928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s="62" customFormat="1" ht="11.25" customHeight="1" x14ac:dyDescent="0.2">
      <c r="A22" s="61"/>
      <c r="B22" s="85" t="s">
        <v>128</v>
      </c>
      <c r="C22" s="50" t="s">
        <v>143</v>
      </c>
      <c r="D22" s="95">
        <v>0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ht="11.25" customHeight="1" x14ac:dyDescent="0.2">
      <c r="A23" s="26"/>
      <c r="B23" s="87" t="s">
        <v>356</v>
      </c>
      <c r="C23" s="59" t="s">
        <v>144</v>
      </c>
      <c r="D23" s="96">
        <v>579833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ht="11.25" customHeight="1" x14ac:dyDescent="0.2">
      <c r="A24" s="26"/>
      <c r="B24" s="89" t="s">
        <v>131</v>
      </c>
      <c r="C24" s="53" t="s">
        <v>145</v>
      </c>
      <c r="D24" s="97">
        <v>22095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ht="11.25" customHeight="1" x14ac:dyDescent="0.2">
      <c r="A25" s="26"/>
      <c r="B25" s="93" t="s">
        <v>581</v>
      </c>
      <c r="C25" s="94" t="s">
        <v>146</v>
      </c>
      <c r="D25" s="72">
        <v>0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ht="11.25" customHeight="1" x14ac:dyDescent="0.2">
      <c r="A26" s="26"/>
      <c r="B26" s="98" t="s">
        <v>128</v>
      </c>
      <c r="C26" s="50" t="s">
        <v>147</v>
      </c>
      <c r="D26" s="95">
        <v>0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1.25" customHeight="1" x14ac:dyDescent="0.2">
      <c r="A27" s="26"/>
      <c r="B27" s="99" t="s">
        <v>356</v>
      </c>
      <c r="C27" s="59" t="s">
        <v>148</v>
      </c>
      <c r="D27" s="96">
        <v>0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11.25" customHeight="1" x14ac:dyDescent="0.2">
      <c r="A28" s="26"/>
      <c r="B28" s="100" t="s">
        <v>131</v>
      </c>
      <c r="C28" s="53" t="s">
        <v>149</v>
      </c>
      <c r="D28" s="97">
        <v>0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ht="11.25" customHeight="1" x14ac:dyDescent="0.2">
      <c r="A29" s="26"/>
      <c r="B29" s="93" t="s">
        <v>150</v>
      </c>
      <c r="C29" s="94" t="s">
        <v>151</v>
      </c>
      <c r="D29" s="72">
        <v>0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11.25" customHeight="1" x14ac:dyDescent="0.2">
      <c r="A30" s="26"/>
      <c r="B30" s="43" t="s">
        <v>152</v>
      </c>
      <c r="C30" s="44" t="s">
        <v>153</v>
      </c>
      <c r="D30" s="39">
        <v>0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6" ht="11.25" customHeight="1" x14ac:dyDescent="0.2">
      <c r="A31" s="26"/>
      <c r="B31" s="43" t="s">
        <v>154</v>
      </c>
      <c r="C31" s="44" t="s">
        <v>155</v>
      </c>
      <c r="D31" s="39">
        <v>3929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ht="11.25" customHeight="1" x14ac:dyDescent="0.2">
      <c r="A32" s="26"/>
      <c r="B32" s="43" t="s">
        <v>156</v>
      </c>
      <c r="C32" s="44" t="s">
        <v>157</v>
      </c>
      <c r="D32" s="39">
        <v>81657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1:16" ht="11.25" customHeight="1" x14ac:dyDescent="0.2">
      <c r="A33" s="26"/>
      <c r="B33" s="43" t="s">
        <v>158</v>
      </c>
      <c r="C33" s="44" t="s">
        <v>159</v>
      </c>
      <c r="D33" s="39">
        <v>434005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6" ht="11.25" customHeight="1" x14ac:dyDescent="0.2">
      <c r="A34" s="26"/>
      <c r="B34" s="43" t="s">
        <v>160</v>
      </c>
      <c r="C34" s="44" t="s">
        <v>161</v>
      </c>
      <c r="D34" s="39">
        <v>144027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ht="11.25" customHeight="1" x14ac:dyDescent="0.2">
      <c r="A35" s="26"/>
      <c r="B35" s="43" t="s">
        <v>79</v>
      </c>
      <c r="C35" s="44" t="s">
        <v>162</v>
      </c>
      <c r="D35" s="39">
        <v>8022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ht="11.25" customHeight="1" x14ac:dyDescent="0.2">
      <c r="A36" s="26"/>
      <c r="B36" s="43" t="s">
        <v>163</v>
      </c>
      <c r="C36" s="44" t="s">
        <v>164</v>
      </c>
      <c r="D36" s="39">
        <v>15746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1:16" ht="11.25" customHeight="1" x14ac:dyDescent="0.2">
      <c r="A37" s="26"/>
      <c r="B37" s="43" t="s">
        <v>165</v>
      </c>
      <c r="C37" s="44" t="s">
        <v>166</v>
      </c>
      <c r="D37" s="39">
        <v>11111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6" ht="11.25" customHeight="1" x14ac:dyDescent="0.2">
      <c r="A38" s="26"/>
      <c r="B38" s="43" t="s">
        <v>577</v>
      </c>
      <c r="C38" s="44" t="s">
        <v>167</v>
      </c>
      <c r="D38" s="39">
        <v>189576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ht="11.25" customHeight="1" x14ac:dyDescent="0.2">
      <c r="A39" s="26"/>
      <c r="B39" s="43" t="s">
        <v>168</v>
      </c>
      <c r="C39" s="44" t="s">
        <v>169</v>
      </c>
      <c r="D39" s="39">
        <v>-14781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1:16" ht="11.25" customHeight="1" x14ac:dyDescent="0.2">
      <c r="A40" s="26"/>
      <c r="B40" s="101" t="s">
        <v>170</v>
      </c>
      <c r="C40" s="102" t="s">
        <v>171</v>
      </c>
      <c r="D40" s="39">
        <v>74315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16" ht="11.25" customHeight="1" x14ac:dyDescent="0.2">
      <c r="A41" s="26"/>
      <c r="B41" s="93" t="s">
        <v>172</v>
      </c>
      <c r="C41" s="94" t="s">
        <v>173</v>
      </c>
      <c r="D41" s="72">
        <v>2227080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1:16" ht="11.25" customHeight="1" x14ac:dyDescent="0.2">
      <c r="A42" s="26"/>
      <c r="B42" s="74" t="s">
        <v>458</v>
      </c>
      <c r="C42" s="47" t="s">
        <v>174</v>
      </c>
      <c r="D42" s="84">
        <v>0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ht="11.25" customHeight="1" x14ac:dyDescent="0.2">
      <c r="A43" s="26"/>
      <c r="B43" s="103" t="s">
        <v>459</v>
      </c>
      <c r="C43" s="50" t="s">
        <v>175</v>
      </c>
      <c r="D43" s="84">
        <v>2227080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ht="11.25" customHeight="1" x14ac:dyDescent="0.2">
      <c r="A44" s="26"/>
      <c r="B44" s="93" t="s">
        <v>176</v>
      </c>
      <c r="C44" s="94" t="s">
        <v>177</v>
      </c>
      <c r="D44" s="72">
        <v>57727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1:16" x14ac:dyDescent="0.2">
      <c r="A45" s="26"/>
      <c r="B45" s="104" t="s">
        <v>178</v>
      </c>
      <c r="C45" s="105" t="s">
        <v>179</v>
      </c>
      <c r="D45" s="106">
        <v>6730092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6" ht="10.8" thickBot="1" x14ac:dyDescent="0.25">
      <c r="A46" s="26"/>
      <c r="B46" s="107" t="s">
        <v>180</v>
      </c>
      <c r="C46" s="108" t="s">
        <v>181</v>
      </c>
      <c r="D46" s="109">
        <v>7261006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6" x14ac:dyDescent="0.2">
      <c r="A47" s="26"/>
      <c r="B47" s="137"/>
      <c r="C47" s="129"/>
      <c r="D47" s="137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">
      <c r="A48" s="26"/>
      <c r="B48" s="137"/>
      <c r="C48" s="129"/>
      <c r="D48" s="137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1:16" ht="10.8" thickBot="1" x14ac:dyDescent="0.25">
      <c r="A49" s="26"/>
      <c r="B49" s="343" t="s">
        <v>518</v>
      </c>
      <c r="C49" s="344"/>
      <c r="D49" s="345">
        <v>13991098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1:16" x14ac:dyDescent="0.2">
      <c r="A50" s="26"/>
      <c r="B50" s="137"/>
      <c r="C50" s="129"/>
      <c r="D50" s="137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ht="10.8" thickBot="1" x14ac:dyDescent="0.25">
      <c r="A51" s="26"/>
      <c r="B51" s="137"/>
      <c r="C51" s="129"/>
      <c r="D51" s="137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79985961485641044"/>
  </sheetPr>
  <dimension ref="A1:AH100"/>
  <sheetViews>
    <sheetView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G38" sqref="G38"/>
    </sheetView>
  </sheetViews>
  <sheetFormatPr baseColWidth="10" defaultColWidth="9" defaultRowHeight="10.199999999999999" x14ac:dyDescent="0.2"/>
  <cols>
    <col min="1" max="1" width="9.7109375" style="3" customWidth="1"/>
    <col min="2" max="2" width="40.7109375" style="130" customWidth="1"/>
    <col min="3" max="3" width="7.140625" style="130" hidden="1" customWidth="1"/>
    <col min="4" max="7" width="13.85546875" style="130" customWidth="1"/>
    <col min="8" max="8" width="16.140625" style="130" customWidth="1"/>
    <col min="9" max="9" width="13.140625" style="130" customWidth="1"/>
    <col min="10" max="10" width="11.85546875" style="130" customWidth="1"/>
    <col min="11" max="11" width="13.28515625" style="130" customWidth="1"/>
    <col min="12" max="16384" width="9" style="3"/>
  </cols>
  <sheetData>
    <row r="1" spans="1:34" ht="18.75" customHeight="1" thickBot="1" x14ac:dyDescent="0.25">
      <c r="A1" s="113" t="s">
        <v>47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2" spans="1:34" x14ac:dyDescent="0.2">
      <c r="A2" s="111"/>
      <c r="B2" s="30" t="s">
        <v>600</v>
      </c>
      <c r="C2" s="128"/>
      <c r="D2" s="128"/>
      <c r="E2" s="128"/>
      <c r="F2" s="128"/>
      <c r="G2" s="128"/>
      <c r="H2" s="128"/>
      <c r="I2" s="128"/>
      <c r="J2" s="128"/>
      <c r="K2" s="128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34" x14ac:dyDescent="0.2">
      <c r="A3" s="111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34" ht="20.25" customHeight="1" x14ac:dyDescent="0.2">
      <c r="A4" s="111"/>
      <c r="B4" s="114"/>
      <c r="C4" s="115"/>
      <c r="D4" s="411" t="s">
        <v>461</v>
      </c>
      <c r="E4" s="411"/>
      <c r="F4" s="411"/>
      <c r="G4" s="411"/>
      <c r="H4" s="411"/>
      <c r="I4" s="411"/>
      <c r="J4" s="411"/>
      <c r="K4" s="4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</row>
    <row r="5" spans="1:34" ht="37.5" customHeight="1" thickBot="1" x14ac:dyDescent="0.25">
      <c r="A5" s="111"/>
      <c r="B5" s="112" t="s">
        <v>601</v>
      </c>
      <c r="C5" s="112"/>
      <c r="D5" s="264" t="s">
        <v>226</v>
      </c>
      <c r="E5" s="264" t="s">
        <v>227</v>
      </c>
      <c r="F5" s="264" t="s">
        <v>228</v>
      </c>
      <c r="G5" s="264" t="s">
        <v>229</v>
      </c>
      <c r="H5" s="264" t="s">
        <v>230</v>
      </c>
      <c r="I5" s="264" t="s">
        <v>305</v>
      </c>
      <c r="J5" s="264" t="s">
        <v>231</v>
      </c>
      <c r="K5" s="264" t="s">
        <v>308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</row>
    <row r="6" spans="1:34" ht="10.8" hidden="1" thickBot="1" x14ac:dyDescent="0.25">
      <c r="A6" s="111"/>
      <c r="B6" s="180"/>
      <c r="C6" s="181"/>
      <c r="D6" s="182" t="s">
        <v>188</v>
      </c>
      <c r="E6" s="182" t="s">
        <v>189</v>
      </c>
      <c r="F6" s="182" t="s">
        <v>190</v>
      </c>
      <c r="G6" s="182" t="s">
        <v>220</v>
      </c>
      <c r="H6" s="182" t="s">
        <v>233</v>
      </c>
      <c r="I6" s="182" t="s">
        <v>234</v>
      </c>
      <c r="J6" s="182" t="s">
        <v>235</v>
      </c>
      <c r="K6" s="182" t="s">
        <v>236</v>
      </c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</row>
    <row r="7" spans="1:34" x14ac:dyDescent="0.2">
      <c r="A7" s="111"/>
      <c r="B7" s="180" t="s">
        <v>232</v>
      </c>
      <c r="C7" s="199"/>
      <c r="D7" s="235"/>
      <c r="E7" s="235"/>
      <c r="F7" s="235"/>
      <c r="G7" s="235"/>
      <c r="H7" s="235"/>
      <c r="I7" s="235"/>
      <c r="J7" s="235"/>
      <c r="K7" s="235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</row>
    <row r="8" spans="1:34" x14ac:dyDescent="0.2">
      <c r="A8" s="111"/>
      <c r="B8" s="183" t="s">
        <v>460</v>
      </c>
      <c r="C8" s="184" t="s">
        <v>66</v>
      </c>
      <c r="D8" s="185">
        <v>0</v>
      </c>
      <c r="E8" s="185">
        <v>0</v>
      </c>
      <c r="F8" s="185">
        <v>0</v>
      </c>
      <c r="G8" s="185">
        <v>0</v>
      </c>
      <c r="H8" s="185">
        <v>0</v>
      </c>
      <c r="I8" s="185">
        <v>0</v>
      </c>
      <c r="J8" s="185">
        <v>-1</v>
      </c>
      <c r="K8" s="185">
        <v>0</v>
      </c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</row>
    <row r="9" spans="1:34" x14ac:dyDescent="0.2">
      <c r="A9" s="111"/>
      <c r="B9" s="186" t="s">
        <v>237</v>
      </c>
      <c r="C9" s="187" t="s">
        <v>68</v>
      </c>
      <c r="D9" s="151">
        <v>3004</v>
      </c>
      <c r="E9" s="151">
        <v>52</v>
      </c>
      <c r="F9" s="151">
        <v>211953</v>
      </c>
      <c r="G9" s="151">
        <v>55265</v>
      </c>
      <c r="H9" s="151">
        <v>461959</v>
      </c>
      <c r="I9" s="151">
        <v>124547</v>
      </c>
      <c r="J9" s="151">
        <v>150615</v>
      </c>
      <c r="K9" s="151">
        <v>3475</v>
      </c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</row>
    <row r="10" spans="1:34" x14ac:dyDescent="0.2">
      <c r="A10" s="111"/>
      <c r="B10" s="186" t="s">
        <v>238</v>
      </c>
      <c r="C10" s="187" t="s">
        <v>70</v>
      </c>
      <c r="D10" s="241"/>
      <c r="E10" s="241"/>
      <c r="F10" s="241"/>
      <c r="G10" s="241"/>
      <c r="H10" s="241"/>
      <c r="I10" s="241"/>
      <c r="J10" s="241"/>
      <c r="K10" s="24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</row>
    <row r="11" spans="1:34" x14ac:dyDescent="0.2">
      <c r="A11" s="111"/>
      <c r="B11" s="258" t="s">
        <v>239</v>
      </c>
      <c r="C11" s="259" t="s">
        <v>71</v>
      </c>
      <c r="D11" s="260">
        <v>55</v>
      </c>
      <c r="E11" s="260">
        <v>0</v>
      </c>
      <c r="F11" s="260">
        <v>145321</v>
      </c>
      <c r="G11" s="260">
        <v>13571</v>
      </c>
      <c r="H11" s="260">
        <v>119386</v>
      </c>
      <c r="I11" s="260">
        <v>18905</v>
      </c>
      <c r="J11" s="260">
        <v>67853</v>
      </c>
      <c r="K11" s="260">
        <v>1466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</row>
    <row r="12" spans="1:34" x14ac:dyDescent="0.2">
      <c r="A12" s="111"/>
      <c r="B12" s="401" t="s">
        <v>240</v>
      </c>
      <c r="C12" s="191" t="s">
        <v>82</v>
      </c>
      <c r="D12" s="168">
        <v>2949</v>
      </c>
      <c r="E12" s="168">
        <v>52</v>
      </c>
      <c r="F12" s="168">
        <v>66632</v>
      </c>
      <c r="G12" s="168">
        <v>41694</v>
      </c>
      <c r="H12" s="168">
        <v>342573</v>
      </c>
      <c r="I12" s="168">
        <v>105642</v>
      </c>
      <c r="J12" s="168">
        <v>82761</v>
      </c>
      <c r="K12" s="168">
        <v>2009</v>
      </c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</row>
    <row r="13" spans="1:34" x14ac:dyDescent="0.2">
      <c r="A13" s="111"/>
      <c r="B13" s="190" t="s">
        <v>241</v>
      </c>
      <c r="C13" s="191"/>
      <c r="D13" s="96"/>
      <c r="E13" s="96"/>
      <c r="F13" s="96"/>
      <c r="G13" s="96"/>
      <c r="H13" s="96"/>
      <c r="I13" s="96"/>
      <c r="J13" s="96"/>
      <c r="K13" s="96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</row>
    <row r="14" spans="1:34" x14ac:dyDescent="0.2">
      <c r="A14" s="111"/>
      <c r="B14" s="183" t="s">
        <v>460</v>
      </c>
      <c r="C14" s="188" t="s">
        <v>84</v>
      </c>
      <c r="D14" s="185">
        <v>0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</row>
    <row r="15" spans="1:34" x14ac:dyDescent="0.2">
      <c r="A15" s="111"/>
      <c r="B15" s="186" t="s">
        <v>237</v>
      </c>
      <c r="C15" s="187" t="s">
        <v>86</v>
      </c>
      <c r="D15" s="151">
        <v>3302</v>
      </c>
      <c r="E15" s="151">
        <v>67</v>
      </c>
      <c r="F15" s="151">
        <v>223204</v>
      </c>
      <c r="G15" s="151">
        <v>56492</v>
      </c>
      <c r="H15" s="151">
        <v>418525</v>
      </c>
      <c r="I15" s="151">
        <v>119857</v>
      </c>
      <c r="J15" s="151">
        <v>131899</v>
      </c>
      <c r="K15" s="151">
        <v>1927</v>
      </c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</row>
    <row r="16" spans="1:34" x14ac:dyDescent="0.2">
      <c r="A16" s="111"/>
      <c r="B16" s="186" t="s">
        <v>238</v>
      </c>
      <c r="C16" s="187" t="s">
        <v>88</v>
      </c>
      <c r="D16" s="241"/>
      <c r="E16" s="241"/>
      <c r="F16" s="241"/>
      <c r="G16" s="241"/>
      <c r="H16" s="241"/>
      <c r="I16" s="241"/>
      <c r="J16" s="241"/>
      <c r="K16" s="24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</row>
    <row r="17" spans="1:34" x14ac:dyDescent="0.2">
      <c r="A17" s="111"/>
      <c r="B17" s="186" t="s">
        <v>239</v>
      </c>
      <c r="C17" s="274" t="s">
        <v>90</v>
      </c>
      <c r="D17" s="151">
        <v>99</v>
      </c>
      <c r="E17" s="151">
        <v>0</v>
      </c>
      <c r="F17" s="151">
        <v>157765</v>
      </c>
      <c r="G17" s="151">
        <v>12982</v>
      </c>
      <c r="H17" s="151">
        <v>110936</v>
      </c>
      <c r="I17" s="151">
        <v>20926</v>
      </c>
      <c r="J17" s="151">
        <v>63129</v>
      </c>
      <c r="K17" s="151">
        <v>514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</row>
    <row r="18" spans="1:34" x14ac:dyDescent="0.2">
      <c r="A18" s="111"/>
      <c r="B18" s="401" t="s">
        <v>240</v>
      </c>
      <c r="C18" s="191" t="s">
        <v>99</v>
      </c>
      <c r="D18" s="168">
        <v>3203</v>
      </c>
      <c r="E18" s="168">
        <v>67</v>
      </c>
      <c r="F18" s="168">
        <v>65439</v>
      </c>
      <c r="G18" s="168">
        <v>43510</v>
      </c>
      <c r="H18" s="168">
        <v>307589</v>
      </c>
      <c r="I18" s="168">
        <v>98931</v>
      </c>
      <c r="J18" s="168">
        <v>68770</v>
      </c>
      <c r="K18" s="168">
        <v>1413</v>
      </c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</row>
    <row r="19" spans="1:34" x14ac:dyDescent="0.2">
      <c r="A19" s="111"/>
      <c r="B19" s="190" t="s">
        <v>242</v>
      </c>
      <c r="C19" s="191"/>
      <c r="D19" s="96"/>
      <c r="E19" s="96"/>
      <c r="F19" s="96"/>
      <c r="G19" s="96"/>
      <c r="H19" s="96"/>
      <c r="I19" s="96"/>
      <c r="J19" s="96"/>
      <c r="K19" s="96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</row>
    <row r="20" spans="1:34" x14ac:dyDescent="0.2">
      <c r="A20" s="111"/>
      <c r="B20" s="183" t="s">
        <v>460</v>
      </c>
      <c r="C20" s="199" t="s">
        <v>101</v>
      </c>
      <c r="D20" s="185">
        <v>0</v>
      </c>
      <c r="E20" s="185">
        <v>0</v>
      </c>
      <c r="F20" s="185">
        <v>0</v>
      </c>
      <c r="G20" s="185">
        <v>0</v>
      </c>
      <c r="H20" s="185">
        <v>0</v>
      </c>
      <c r="I20" s="185">
        <v>0</v>
      </c>
      <c r="J20" s="185">
        <v>0</v>
      </c>
      <c r="K20" s="185">
        <v>0</v>
      </c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</row>
    <row r="21" spans="1:34" x14ac:dyDescent="0.2">
      <c r="A21" s="111"/>
      <c r="B21" s="186" t="s">
        <v>237</v>
      </c>
      <c r="C21" s="187" t="s">
        <v>103</v>
      </c>
      <c r="D21" s="151">
        <v>2755</v>
      </c>
      <c r="E21" s="151">
        <v>33</v>
      </c>
      <c r="F21" s="151">
        <v>131078</v>
      </c>
      <c r="G21" s="151">
        <v>31646</v>
      </c>
      <c r="H21" s="151">
        <v>368725</v>
      </c>
      <c r="I21" s="151">
        <v>85134</v>
      </c>
      <c r="J21" s="151">
        <v>126366</v>
      </c>
      <c r="K21" s="151">
        <v>960</v>
      </c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</row>
    <row r="22" spans="1:34" x14ac:dyDescent="0.2">
      <c r="A22" s="111"/>
      <c r="B22" s="186" t="s">
        <v>238</v>
      </c>
      <c r="C22" s="187" t="s">
        <v>105</v>
      </c>
      <c r="D22" s="241"/>
      <c r="E22" s="241"/>
      <c r="F22" s="241"/>
      <c r="G22" s="241"/>
      <c r="H22" s="241"/>
      <c r="I22" s="241"/>
      <c r="J22" s="241"/>
      <c r="K22" s="24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</row>
    <row r="23" spans="1:34" x14ac:dyDescent="0.2">
      <c r="A23" s="111"/>
      <c r="B23" s="186" t="s">
        <v>239</v>
      </c>
      <c r="C23" s="274" t="s">
        <v>107</v>
      </c>
      <c r="D23" s="151">
        <v>56</v>
      </c>
      <c r="E23" s="151">
        <v>0</v>
      </c>
      <c r="F23" s="151">
        <v>88078</v>
      </c>
      <c r="G23" s="151">
        <v>12286</v>
      </c>
      <c r="H23" s="151">
        <v>79817</v>
      </c>
      <c r="I23" s="151">
        <v>11805</v>
      </c>
      <c r="J23" s="151">
        <v>76745</v>
      </c>
      <c r="K23" s="151">
        <v>243</v>
      </c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</row>
    <row r="24" spans="1:34" x14ac:dyDescent="0.2">
      <c r="A24" s="111"/>
      <c r="B24" s="401" t="s">
        <v>240</v>
      </c>
      <c r="C24" s="191" t="s">
        <v>119</v>
      </c>
      <c r="D24" s="168">
        <v>2699</v>
      </c>
      <c r="E24" s="168">
        <v>33</v>
      </c>
      <c r="F24" s="168">
        <v>43000</v>
      </c>
      <c r="G24" s="168">
        <v>19360</v>
      </c>
      <c r="H24" s="168">
        <v>288908</v>
      </c>
      <c r="I24" s="168">
        <v>73329</v>
      </c>
      <c r="J24" s="168">
        <v>49621</v>
      </c>
      <c r="K24" s="168">
        <v>717</v>
      </c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</row>
    <row r="25" spans="1:34" x14ac:dyDescent="0.2">
      <c r="A25" s="111"/>
      <c r="B25" s="190" t="s">
        <v>243</v>
      </c>
      <c r="C25" s="191"/>
      <c r="D25" s="96"/>
      <c r="E25" s="96"/>
      <c r="F25" s="96"/>
      <c r="G25" s="96"/>
      <c r="H25" s="96"/>
      <c r="I25" s="96"/>
      <c r="J25" s="96"/>
      <c r="K25" s="96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</row>
    <row r="26" spans="1:34" x14ac:dyDescent="0.2">
      <c r="A26" s="111"/>
      <c r="B26" s="183" t="s">
        <v>460</v>
      </c>
      <c r="C26" s="199" t="s">
        <v>121</v>
      </c>
      <c r="D26" s="185">
        <v>0</v>
      </c>
      <c r="E26" s="185">
        <v>0</v>
      </c>
      <c r="F26" s="185">
        <v>0</v>
      </c>
      <c r="G26" s="185">
        <v>0</v>
      </c>
      <c r="H26" s="185">
        <v>0</v>
      </c>
      <c r="I26" s="185">
        <v>0</v>
      </c>
      <c r="J26" s="185">
        <v>0</v>
      </c>
      <c r="K26" s="185">
        <v>0</v>
      </c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</row>
    <row r="27" spans="1:34" x14ac:dyDescent="0.2">
      <c r="A27" s="111"/>
      <c r="B27" s="186" t="s">
        <v>244</v>
      </c>
      <c r="C27" s="187" t="s">
        <v>123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</row>
    <row r="28" spans="1:34" x14ac:dyDescent="0.2">
      <c r="A28" s="111"/>
      <c r="B28" s="186" t="s">
        <v>245</v>
      </c>
      <c r="C28" s="187" t="s">
        <v>217</v>
      </c>
      <c r="D28" s="241"/>
      <c r="E28" s="241"/>
      <c r="F28" s="241"/>
      <c r="G28" s="241"/>
      <c r="H28" s="241"/>
      <c r="I28" s="241"/>
      <c r="J28" s="241"/>
      <c r="K28" s="24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</row>
    <row r="29" spans="1:34" x14ac:dyDescent="0.2">
      <c r="A29" s="111"/>
      <c r="B29" s="186" t="s">
        <v>239</v>
      </c>
      <c r="C29" s="274" t="s">
        <v>218</v>
      </c>
      <c r="D29" s="151">
        <v>0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</row>
    <row r="30" spans="1:34" x14ac:dyDescent="0.2">
      <c r="A30" s="111"/>
      <c r="B30" s="401" t="s">
        <v>240</v>
      </c>
      <c r="C30" s="191" t="s">
        <v>125</v>
      </c>
      <c r="D30" s="168">
        <v>0</v>
      </c>
      <c r="E30" s="168">
        <v>0</v>
      </c>
      <c r="F30" s="168">
        <v>0</v>
      </c>
      <c r="G30" s="168">
        <v>0</v>
      </c>
      <c r="H30" s="168">
        <v>0</v>
      </c>
      <c r="I30" s="168">
        <v>0</v>
      </c>
      <c r="J30" s="168">
        <v>0</v>
      </c>
      <c r="K30" s="168">
        <v>0</v>
      </c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</row>
    <row r="31" spans="1:34" x14ac:dyDescent="0.2">
      <c r="A31" s="111"/>
      <c r="B31" s="190" t="s">
        <v>247</v>
      </c>
      <c r="C31" s="191" t="s">
        <v>132</v>
      </c>
      <c r="D31" s="168">
        <v>1235</v>
      </c>
      <c r="E31" s="168">
        <v>43</v>
      </c>
      <c r="F31" s="168">
        <v>23756</v>
      </c>
      <c r="G31" s="168">
        <v>15625</v>
      </c>
      <c r="H31" s="168">
        <v>75091</v>
      </c>
      <c r="I31" s="168">
        <v>23767</v>
      </c>
      <c r="J31" s="168">
        <v>26073</v>
      </c>
      <c r="K31" s="168">
        <v>22</v>
      </c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</row>
    <row r="32" spans="1:34" x14ac:dyDescent="0.2">
      <c r="A32" s="111"/>
      <c r="B32" s="190" t="s">
        <v>248</v>
      </c>
      <c r="C32" s="191" t="s">
        <v>249</v>
      </c>
      <c r="D32" s="400"/>
      <c r="E32" s="400"/>
      <c r="F32" s="400"/>
      <c r="G32" s="400"/>
      <c r="H32" s="400"/>
      <c r="I32" s="400"/>
      <c r="J32" s="400"/>
      <c r="K32" s="400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</row>
    <row r="33" spans="1:34" ht="10.8" thickBot="1" x14ac:dyDescent="0.25">
      <c r="A33" s="111"/>
      <c r="B33" s="116" t="s">
        <v>250</v>
      </c>
      <c r="C33" s="192" t="s">
        <v>251</v>
      </c>
      <c r="D33" s="239"/>
      <c r="E33" s="239"/>
      <c r="F33" s="239"/>
      <c r="G33" s="239"/>
      <c r="H33" s="239"/>
      <c r="I33" s="239"/>
      <c r="J33" s="239"/>
      <c r="K33" s="239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</row>
    <row r="34" spans="1:34" ht="20.25" customHeight="1" x14ac:dyDescent="0.2">
      <c r="A34" s="111"/>
      <c r="B34" s="412" t="s">
        <v>592</v>
      </c>
      <c r="C34" s="412"/>
      <c r="D34" s="412"/>
      <c r="E34" s="412"/>
      <c r="F34" s="412"/>
      <c r="G34" s="412"/>
      <c r="H34" s="412"/>
      <c r="I34" s="412"/>
      <c r="J34" s="412"/>
      <c r="K34" s="412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</row>
    <row r="35" spans="1:34" x14ac:dyDescent="0.2">
      <c r="A35" s="111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</row>
    <row r="36" spans="1:34" x14ac:dyDescent="0.2">
      <c r="A36" s="111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</row>
    <row r="37" spans="1:34" x14ac:dyDescent="0.2">
      <c r="A37" s="111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</row>
    <row r="38" spans="1:34" x14ac:dyDescent="0.2">
      <c r="A38" s="111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</row>
    <row r="39" spans="1:34" x14ac:dyDescent="0.2">
      <c r="A39" s="111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</row>
    <row r="40" spans="1:34" x14ac:dyDescent="0.2">
      <c r="A40" s="111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</row>
    <row r="41" spans="1:34" x14ac:dyDescent="0.2">
      <c r="A41" s="111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</row>
    <row r="42" spans="1:34" x14ac:dyDescent="0.2">
      <c r="A42" s="111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</row>
    <row r="43" spans="1:34" x14ac:dyDescent="0.2">
      <c r="A43" s="111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</row>
    <row r="44" spans="1:34" x14ac:dyDescent="0.2">
      <c r="A44" s="111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</row>
    <row r="45" spans="1:34" x14ac:dyDescent="0.2">
      <c r="A45" s="111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</row>
    <row r="46" spans="1:34" x14ac:dyDescent="0.2">
      <c r="A46" s="111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</row>
    <row r="47" spans="1:34" x14ac:dyDescent="0.2">
      <c r="A47" s="111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</row>
    <row r="48" spans="1:34" x14ac:dyDescent="0.2">
      <c r="A48" s="111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</row>
    <row r="49" spans="1:34" x14ac:dyDescent="0.2">
      <c r="A49" s="111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</row>
    <row r="50" spans="1:34" x14ac:dyDescent="0.2">
      <c r="A50" s="111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</row>
    <row r="51" spans="1:34" x14ac:dyDescent="0.2">
      <c r="A51" s="111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</row>
    <row r="52" spans="1:34" x14ac:dyDescent="0.2">
      <c r="A52" s="111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</row>
    <row r="53" spans="1:34" x14ac:dyDescent="0.2">
      <c r="A53" s="111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</row>
    <row r="54" spans="1:34" x14ac:dyDescent="0.2">
      <c r="A54" s="111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</row>
    <row r="55" spans="1:34" x14ac:dyDescent="0.2">
      <c r="A55" s="111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</row>
    <row r="56" spans="1:34" x14ac:dyDescent="0.2">
      <c r="A56" s="111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</row>
    <row r="57" spans="1:34" x14ac:dyDescent="0.2">
      <c r="A57" s="111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</row>
    <row r="58" spans="1:34" x14ac:dyDescent="0.2">
      <c r="A58" s="111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</row>
    <row r="59" spans="1:34" x14ac:dyDescent="0.2">
      <c r="A59" s="111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</row>
    <row r="60" spans="1:34" x14ac:dyDescent="0.2">
      <c r="A60" s="111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</row>
    <row r="61" spans="1:34" x14ac:dyDescent="0.2">
      <c r="A61" s="111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</row>
    <row r="62" spans="1:34" x14ac:dyDescent="0.2">
      <c r="A62" s="111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</row>
    <row r="63" spans="1:34" x14ac:dyDescent="0.2">
      <c r="A63" s="111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</row>
    <row r="64" spans="1:34" x14ac:dyDescent="0.2">
      <c r="A64" s="111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</row>
    <row r="65" spans="1:34" x14ac:dyDescent="0.2">
      <c r="A65" s="111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</row>
    <row r="66" spans="1:34" x14ac:dyDescent="0.2">
      <c r="A66" s="111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</row>
    <row r="67" spans="1:34" x14ac:dyDescent="0.2">
      <c r="A67" s="111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</row>
    <row r="68" spans="1:34" x14ac:dyDescent="0.2">
      <c r="A68" s="111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</row>
    <row r="69" spans="1:34" x14ac:dyDescent="0.2">
      <c r="A69" s="111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</row>
    <row r="70" spans="1:34" x14ac:dyDescent="0.2">
      <c r="A70" s="111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</row>
    <row r="71" spans="1:34" x14ac:dyDescent="0.2">
      <c r="A71" s="111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</row>
    <row r="72" spans="1:34" x14ac:dyDescent="0.2">
      <c r="A72" s="111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</row>
    <row r="73" spans="1:34" x14ac:dyDescent="0.2">
      <c r="A73" s="111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</row>
    <row r="74" spans="1:34" x14ac:dyDescent="0.2">
      <c r="A74" s="111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</row>
    <row r="75" spans="1:34" x14ac:dyDescent="0.2">
      <c r="A75" s="111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</row>
    <row r="76" spans="1:34" x14ac:dyDescent="0.2">
      <c r="A76" s="111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</row>
    <row r="77" spans="1:34" x14ac:dyDescent="0.2">
      <c r="A77" s="111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</row>
    <row r="78" spans="1:34" x14ac:dyDescent="0.2">
      <c r="A78" s="111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</row>
    <row r="79" spans="1:34" x14ac:dyDescent="0.2">
      <c r="A79" s="111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</row>
    <row r="80" spans="1:34" x14ac:dyDescent="0.2">
      <c r="A80" s="111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</row>
    <row r="81" spans="1:34" x14ac:dyDescent="0.2">
      <c r="A81" s="111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</row>
    <row r="82" spans="1:34" x14ac:dyDescent="0.2">
      <c r="A82" s="111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</row>
    <row r="83" spans="1:34" x14ac:dyDescent="0.2">
      <c r="A83" s="111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</row>
    <row r="84" spans="1:34" x14ac:dyDescent="0.2">
      <c r="A84" s="111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</row>
    <row r="85" spans="1:34" x14ac:dyDescent="0.2">
      <c r="A85" s="111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</row>
    <row r="86" spans="1:34" x14ac:dyDescent="0.2">
      <c r="A86" s="111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</row>
    <row r="87" spans="1:34" x14ac:dyDescent="0.2">
      <c r="A87" s="111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</row>
    <row r="88" spans="1:34" x14ac:dyDescent="0.2">
      <c r="A88" s="111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</row>
    <row r="89" spans="1:34" x14ac:dyDescent="0.2">
      <c r="A89" s="111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</row>
    <row r="90" spans="1:34" x14ac:dyDescent="0.2">
      <c r="A90" s="111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</row>
    <row r="91" spans="1:34" x14ac:dyDescent="0.2">
      <c r="A91" s="111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</row>
    <row r="92" spans="1:34" x14ac:dyDescent="0.2">
      <c r="A92" s="111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</row>
    <row r="93" spans="1:34" x14ac:dyDescent="0.2">
      <c r="A93" s="111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</row>
    <row r="94" spans="1:34" x14ac:dyDescent="0.2">
      <c r="A94" s="111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</row>
    <row r="95" spans="1:34" x14ac:dyDescent="0.2">
      <c r="A95" s="111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</row>
    <row r="96" spans="1:34" x14ac:dyDescent="0.2">
      <c r="A96" s="111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</row>
    <row r="97" spans="1:34" x14ac:dyDescent="0.2">
      <c r="A97" s="111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</row>
    <row r="98" spans="1:34" x14ac:dyDescent="0.2">
      <c r="A98" s="111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</row>
    <row r="99" spans="1:34" x14ac:dyDescent="0.2">
      <c r="A99" s="111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</row>
    <row r="100" spans="1:34" x14ac:dyDescent="0.2">
      <c r="A100" s="111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</row>
  </sheetData>
  <mergeCells count="2">
    <mergeCell ref="D4:K4"/>
    <mergeCell ref="B34:K34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79985961485641044"/>
  </sheetPr>
  <dimension ref="A1:AE68"/>
  <sheetViews>
    <sheetView workbookViewId="0">
      <pane xSplit="5" ySplit="6" topLeftCell="F7" activePane="bottomRight" state="frozen"/>
      <selection pane="topRight" activeCell="G1" sqref="G1"/>
      <selection pane="bottomLeft" activeCell="A7" sqref="A7"/>
      <selection pane="bottomRight" activeCell="G40" sqref="G40"/>
    </sheetView>
  </sheetViews>
  <sheetFormatPr baseColWidth="10" defaultColWidth="9" defaultRowHeight="10.199999999999999" x14ac:dyDescent="0.2"/>
  <cols>
    <col min="1" max="1" width="9.7109375" style="3" customWidth="1"/>
    <col min="2" max="2" width="58" style="130" customWidth="1"/>
    <col min="3" max="5" width="7.85546875" style="130" hidden="1" customWidth="1"/>
    <col min="6" max="10" width="18.42578125" style="130" customWidth="1"/>
    <col min="11" max="11" width="3.85546875" style="3" customWidth="1"/>
    <col min="12" max="16384" width="9" style="3"/>
  </cols>
  <sheetData>
    <row r="1" spans="1:31" ht="18.75" customHeight="1" thickBot="1" x14ac:dyDescent="0.25">
      <c r="A1" s="113" t="s">
        <v>47</v>
      </c>
      <c r="B1" s="128"/>
      <c r="C1" s="128"/>
      <c r="D1" s="128"/>
      <c r="E1" s="128"/>
      <c r="F1" s="128"/>
      <c r="G1" s="128"/>
      <c r="H1" s="128"/>
      <c r="I1" s="128"/>
      <c r="J1" s="128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1" x14ac:dyDescent="0.2">
      <c r="A2" s="111"/>
      <c r="B2" s="30" t="s">
        <v>602</v>
      </c>
      <c r="C2" s="128"/>
      <c r="D2" s="128"/>
      <c r="E2" s="128"/>
      <c r="F2" s="128"/>
      <c r="G2" s="128"/>
      <c r="H2" s="128"/>
      <c r="I2" s="128"/>
      <c r="J2" s="128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</row>
    <row r="3" spans="1:31" x14ac:dyDescent="0.2">
      <c r="A3" s="111"/>
      <c r="B3" s="128"/>
      <c r="C3" s="128"/>
      <c r="D3" s="128"/>
      <c r="E3" s="128"/>
      <c r="F3" s="128"/>
      <c r="G3" s="128"/>
      <c r="H3" s="128"/>
      <c r="I3" s="128"/>
      <c r="J3" s="128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</row>
    <row r="4" spans="1:31" ht="15" customHeight="1" x14ac:dyDescent="0.2">
      <c r="A4" s="111"/>
      <c r="B4" s="114"/>
      <c r="C4" s="115"/>
      <c r="D4" s="115"/>
      <c r="E4" s="115"/>
      <c r="F4" s="411" t="s">
        <v>462</v>
      </c>
      <c r="G4" s="411"/>
      <c r="H4" s="411"/>
      <c r="I4" s="411"/>
      <c r="J4" s="117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</row>
    <row r="5" spans="1:31" ht="34.5" customHeight="1" thickBot="1" x14ac:dyDescent="0.25">
      <c r="A5" s="111"/>
      <c r="B5" s="112" t="s">
        <v>601</v>
      </c>
      <c r="C5" s="112"/>
      <c r="D5" s="264"/>
      <c r="E5" s="264"/>
      <c r="F5" s="233" t="s">
        <v>585</v>
      </c>
      <c r="G5" s="233" t="s">
        <v>586</v>
      </c>
      <c r="H5" s="233" t="s">
        <v>252</v>
      </c>
      <c r="I5" s="233" t="s">
        <v>587</v>
      </c>
      <c r="J5" s="278" t="s">
        <v>253</v>
      </c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</row>
    <row r="6" spans="1:31" hidden="1" x14ac:dyDescent="0.2">
      <c r="A6" s="111"/>
      <c r="B6" s="196"/>
      <c r="C6" s="255"/>
      <c r="D6" s="182" t="s">
        <v>235</v>
      </c>
      <c r="E6" s="182" t="s">
        <v>236</v>
      </c>
      <c r="F6" s="265" t="s">
        <v>254</v>
      </c>
      <c r="G6" s="265" t="s">
        <v>255</v>
      </c>
      <c r="H6" s="265" t="s">
        <v>256</v>
      </c>
      <c r="I6" s="265" t="s">
        <v>257</v>
      </c>
      <c r="J6" s="266" t="s">
        <v>258</v>
      </c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</row>
    <row r="7" spans="1:31" x14ac:dyDescent="0.2">
      <c r="A7" s="111"/>
      <c r="B7" s="190" t="s">
        <v>232</v>
      </c>
      <c r="C7" s="191"/>
      <c r="D7" s="235"/>
      <c r="E7" s="235"/>
      <c r="F7" s="267"/>
      <c r="G7" s="267"/>
      <c r="H7" s="267"/>
      <c r="I7" s="267"/>
      <c r="J7" s="268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</row>
    <row r="8" spans="1:31" x14ac:dyDescent="0.2">
      <c r="A8" s="111"/>
      <c r="B8" s="183" t="s">
        <v>460</v>
      </c>
      <c r="C8" s="199" t="s">
        <v>66</v>
      </c>
      <c r="D8" s="185" t="e">
        <v>#REF!</v>
      </c>
      <c r="E8" s="185" t="e">
        <v>#REF!</v>
      </c>
      <c r="F8" s="244"/>
      <c r="G8" s="244"/>
      <c r="H8" s="244"/>
      <c r="I8" s="244"/>
      <c r="J8" s="146">
        <v>-1</v>
      </c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</row>
    <row r="9" spans="1:31" x14ac:dyDescent="0.2">
      <c r="A9" s="111"/>
      <c r="B9" s="186" t="s">
        <v>237</v>
      </c>
      <c r="C9" s="187" t="s">
        <v>68</v>
      </c>
      <c r="D9" s="151" t="e">
        <v>#REF!</v>
      </c>
      <c r="E9" s="151" t="e">
        <v>#REF!</v>
      </c>
      <c r="F9" s="250"/>
      <c r="G9" s="250"/>
      <c r="H9" s="250"/>
      <c r="I9" s="250"/>
      <c r="J9" s="150">
        <v>1010870</v>
      </c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</row>
    <row r="10" spans="1:31" x14ac:dyDescent="0.2">
      <c r="A10" s="111"/>
      <c r="B10" s="186" t="s">
        <v>238</v>
      </c>
      <c r="C10" s="187" t="s">
        <v>70</v>
      </c>
      <c r="D10" s="241"/>
      <c r="E10" s="241"/>
      <c r="F10" s="151">
        <v>1114</v>
      </c>
      <c r="G10" s="151">
        <v>62878</v>
      </c>
      <c r="H10" s="151">
        <v>21465</v>
      </c>
      <c r="I10" s="151">
        <v>242962</v>
      </c>
      <c r="J10" s="150">
        <v>328419</v>
      </c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</row>
    <row r="11" spans="1:31" x14ac:dyDescent="0.2">
      <c r="A11" s="111"/>
      <c r="B11" s="186" t="s">
        <v>239</v>
      </c>
      <c r="C11" s="274" t="s">
        <v>71</v>
      </c>
      <c r="D11" s="215" t="e">
        <v>#REF!</v>
      </c>
      <c r="E11" s="215" t="e">
        <v>#REF!</v>
      </c>
      <c r="F11" s="151">
        <v>9</v>
      </c>
      <c r="G11" s="151">
        <v>6140</v>
      </c>
      <c r="H11" s="151">
        <v>86</v>
      </c>
      <c r="I11" s="151">
        <v>26626</v>
      </c>
      <c r="J11" s="150">
        <v>399418</v>
      </c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</row>
    <row r="12" spans="1:31" x14ac:dyDescent="0.2">
      <c r="A12" s="111"/>
      <c r="B12" s="401" t="s">
        <v>240</v>
      </c>
      <c r="C12" s="191" t="s">
        <v>82</v>
      </c>
      <c r="D12" s="168" t="e">
        <v>#REF!</v>
      </c>
      <c r="E12" s="168" t="e">
        <v>#REF!</v>
      </c>
      <c r="F12" s="168">
        <v>1105</v>
      </c>
      <c r="G12" s="168">
        <v>56738</v>
      </c>
      <c r="H12" s="168">
        <v>21379</v>
      </c>
      <c r="I12" s="168">
        <v>216336</v>
      </c>
      <c r="J12" s="166">
        <v>939870</v>
      </c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</row>
    <row r="13" spans="1:31" x14ac:dyDescent="0.2">
      <c r="A13" s="111"/>
      <c r="B13" s="190" t="s">
        <v>241</v>
      </c>
      <c r="C13" s="191"/>
      <c r="D13" s="257"/>
      <c r="E13" s="257"/>
      <c r="F13" s="257"/>
      <c r="G13" s="257"/>
      <c r="H13" s="257"/>
      <c r="I13" s="257"/>
      <c r="J13" s="20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</row>
    <row r="14" spans="1:31" x14ac:dyDescent="0.2">
      <c r="A14" s="111"/>
      <c r="B14" s="271" t="s">
        <v>460</v>
      </c>
      <c r="C14" s="188" t="s">
        <v>84</v>
      </c>
      <c r="D14" s="189" t="e">
        <v>#REF!</v>
      </c>
      <c r="E14" s="189" t="e">
        <v>#REF!</v>
      </c>
      <c r="F14" s="244"/>
      <c r="G14" s="244"/>
      <c r="H14" s="244"/>
      <c r="I14" s="244"/>
      <c r="J14" s="146">
        <v>0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</row>
    <row r="15" spans="1:31" x14ac:dyDescent="0.2">
      <c r="A15" s="111"/>
      <c r="B15" s="186" t="s">
        <v>237</v>
      </c>
      <c r="C15" s="187" t="s">
        <v>86</v>
      </c>
      <c r="D15" s="151" t="e">
        <v>#REF!</v>
      </c>
      <c r="E15" s="151" t="e">
        <v>#REF!</v>
      </c>
      <c r="F15" s="250"/>
      <c r="G15" s="250"/>
      <c r="H15" s="250"/>
      <c r="I15" s="250"/>
      <c r="J15" s="150">
        <v>955273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</row>
    <row r="16" spans="1:31" x14ac:dyDescent="0.2">
      <c r="A16" s="111"/>
      <c r="B16" s="186" t="s">
        <v>238</v>
      </c>
      <c r="C16" s="187" t="s">
        <v>88</v>
      </c>
      <c r="D16" s="241"/>
      <c r="E16" s="241"/>
      <c r="F16" s="151">
        <v>990</v>
      </c>
      <c r="G16" s="151">
        <v>56713</v>
      </c>
      <c r="H16" s="151">
        <v>22416</v>
      </c>
      <c r="I16" s="151">
        <v>230759</v>
      </c>
      <c r="J16" s="150">
        <v>310878</v>
      </c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</row>
    <row r="17" spans="1:31" x14ac:dyDescent="0.2">
      <c r="A17" s="111"/>
      <c r="B17" s="186" t="s">
        <v>239</v>
      </c>
      <c r="C17" s="274" t="s">
        <v>90</v>
      </c>
      <c r="D17" s="215" t="e">
        <v>#REF!</v>
      </c>
      <c r="E17" s="215" t="e">
        <v>#REF!</v>
      </c>
      <c r="F17" s="151">
        <v>9</v>
      </c>
      <c r="G17" s="151">
        <v>2170</v>
      </c>
      <c r="H17" s="151">
        <v>128</v>
      </c>
      <c r="I17" s="151">
        <v>18555</v>
      </c>
      <c r="J17" s="150">
        <v>387213</v>
      </c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</row>
    <row r="18" spans="1:31" x14ac:dyDescent="0.2">
      <c r="A18" s="111"/>
      <c r="B18" s="401" t="s">
        <v>240</v>
      </c>
      <c r="C18" s="191" t="s">
        <v>99</v>
      </c>
      <c r="D18" s="168" t="e">
        <v>#REF!</v>
      </c>
      <c r="E18" s="168" t="e">
        <v>#REF!</v>
      </c>
      <c r="F18" s="168">
        <v>981</v>
      </c>
      <c r="G18" s="168">
        <v>54543</v>
      </c>
      <c r="H18" s="168">
        <v>22288</v>
      </c>
      <c r="I18" s="168">
        <v>212204</v>
      </c>
      <c r="J18" s="166">
        <v>878938</v>
      </c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</row>
    <row r="19" spans="1:31" x14ac:dyDescent="0.2">
      <c r="A19" s="111"/>
      <c r="B19" s="190" t="s">
        <v>242</v>
      </c>
      <c r="C19" s="191"/>
      <c r="D19" s="257"/>
      <c r="E19" s="257"/>
      <c r="F19" s="97"/>
      <c r="G19" s="97"/>
      <c r="H19" s="97"/>
      <c r="I19" s="97"/>
      <c r="J19" s="398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</row>
    <row r="20" spans="1:31" x14ac:dyDescent="0.2">
      <c r="A20" s="111"/>
      <c r="B20" s="271" t="s">
        <v>460</v>
      </c>
      <c r="C20" s="199" t="s">
        <v>101</v>
      </c>
      <c r="D20" s="272" t="e">
        <v>#REF!</v>
      </c>
      <c r="E20" s="272" t="e">
        <v>#REF!</v>
      </c>
      <c r="F20" s="244"/>
      <c r="G20" s="244"/>
      <c r="H20" s="244"/>
      <c r="I20" s="244"/>
      <c r="J20" s="146">
        <v>0</v>
      </c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</row>
    <row r="21" spans="1:31" x14ac:dyDescent="0.2">
      <c r="A21" s="111"/>
      <c r="B21" s="186" t="s">
        <v>237</v>
      </c>
      <c r="C21" s="187" t="s">
        <v>103</v>
      </c>
      <c r="D21" s="151" t="e">
        <v>#REF!</v>
      </c>
      <c r="E21" s="151" t="e">
        <v>#REF!</v>
      </c>
      <c r="F21" s="250"/>
      <c r="G21" s="250"/>
      <c r="H21" s="250"/>
      <c r="I21" s="250"/>
      <c r="J21" s="150">
        <v>746697</v>
      </c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</row>
    <row r="22" spans="1:31" x14ac:dyDescent="0.2">
      <c r="A22" s="111"/>
      <c r="B22" s="186" t="s">
        <v>238</v>
      </c>
      <c r="C22" s="187" t="s">
        <v>105</v>
      </c>
      <c r="D22" s="241"/>
      <c r="E22" s="241"/>
      <c r="F22" s="151">
        <v>113</v>
      </c>
      <c r="G22" s="151">
        <v>21476</v>
      </c>
      <c r="H22" s="151">
        <v>20984</v>
      </c>
      <c r="I22" s="151">
        <v>139447</v>
      </c>
      <c r="J22" s="150">
        <v>182020</v>
      </c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</row>
    <row r="23" spans="1:31" x14ac:dyDescent="0.2">
      <c r="A23" s="111"/>
      <c r="B23" s="186" t="s">
        <v>239</v>
      </c>
      <c r="C23" s="274" t="s">
        <v>107</v>
      </c>
      <c r="D23" s="215" t="e">
        <v>#REF!</v>
      </c>
      <c r="E23" s="215" t="e">
        <v>#REF!</v>
      </c>
      <c r="F23" s="151">
        <v>7</v>
      </c>
      <c r="G23" s="151">
        <v>1001</v>
      </c>
      <c r="H23" s="151">
        <v>-220</v>
      </c>
      <c r="I23" s="151">
        <v>9233</v>
      </c>
      <c r="J23" s="150">
        <v>279051</v>
      </c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</row>
    <row r="24" spans="1:31" x14ac:dyDescent="0.2">
      <c r="A24" s="111"/>
      <c r="B24" s="401" t="s">
        <v>240</v>
      </c>
      <c r="C24" s="191" t="s">
        <v>119</v>
      </c>
      <c r="D24" s="168" t="e">
        <v>#REF!</v>
      </c>
      <c r="E24" s="168" t="e">
        <v>#REF!</v>
      </c>
      <c r="F24" s="168">
        <v>106</v>
      </c>
      <c r="G24" s="168">
        <v>20475</v>
      </c>
      <c r="H24" s="168">
        <v>21204</v>
      </c>
      <c r="I24" s="168">
        <v>130214</v>
      </c>
      <c r="J24" s="166">
        <v>649666</v>
      </c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</row>
    <row r="25" spans="1:31" x14ac:dyDescent="0.2">
      <c r="A25" s="111"/>
      <c r="B25" s="190" t="s">
        <v>243</v>
      </c>
      <c r="C25" s="191"/>
      <c r="D25" s="257"/>
      <c r="E25" s="257"/>
      <c r="F25" s="97"/>
      <c r="G25" s="97"/>
      <c r="H25" s="97"/>
      <c r="I25" s="97"/>
      <c r="J25" s="398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</row>
    <row r="26" spans="1:31" x14ac:dyDescent="0.2">
      <c r="A26" s="111"/>
      <c r="B26" s="271" t="s">
        <v>460</v>
      </c>
      <c r="C26" s="199" t="s">
        <v>121</v>
      </c>
      <c r="D26" s="272" t="e">
        <v>#REF!</v>
      </c>
      <c r="E26" s="272" t="e">
        <v>#REF!</v>
      </c>
      <c r="F26" s="244"/>
      <c r="G26" s="244"/>
      <c r="H26" s="244"/>
      <c r="I26" s="244"/>
      <c r="J26" s="146">
        <v>0</v>
      </c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</row>
    <row r="27" spans="1:31" x14ac:dyDescent="0.2">
      <c r="A27" s="111"/>
      <c r="B27" s="186" t="s">
        <v>244</v>
      </c>
      <c r="C27" s="187" t="s">
        <v>123</v>
      </c>
      <c r="D27" s="151" t="e">
        <v>#REF!</v>
      </c>
      <c r="E27" s="151" t="e">
        <v>#REF!</v>
      </c>
      <c r="F27" s="250"/>
      <c r="G27" s="250"/>
      <c r="H27" s="250"/>
      <c r="I27" s="250"/>
      <c r="J27" s="150">
        <v>0</v>
      </c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x14ac:dyDescent="0.2">
      <c r="A28" s="111"/>
      <c r="B28" s="186" t="s">
        <v>245</v>
      </c>
      <c r="C28" s="187" t="s">
        <v>217</v>
      </c>
      <c r="D28" s="241"/>
      <c r="E28" s="241"/>
      <c r="F28" s="151">
        <v>0</v>
      </c>
      <c r="G28" s="151">
        <v>0</v>
      </c>
      <c r="H28" s="151">
        <v>0</v>
      </c>
      <c r="I28" s="151">
        <v>0</v>
      </c>
      <c r="J28" s="150">
        <v>0</v>
      </c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</row>
    <row r="29" spans="1:31" x14ac:dyDescent="0.2">
      <c r="A29" s="111"/>
      <c r="B29" s="258" t="s">
        <v>246</v>
      </c>
      <c r="C29" s="259" t="s">
        <v>218</v>
      </c>
      <c r="D29" s="260" t="e">
        <v>#REF!</v>
      </c>
      <c r="E29" s="260" t="e">
        <v>#REF!</v>
      </c>
      <c r="F29" s="260">
        <v>0</v>
      </c>
      <c r="G29" s="260">
        <v>0</v>
      </c>
      <c r="H29" s="260">
        <v>0</v>
      </c>
      <c r="I29" s="260">
        <v>0</v>
      </c>
      <c r="J29" s="164">
        <v>0</v>
      </c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</row>
    <row r="30" spans="1:31" x14ac:dyDescent="0.2">
      <c r="A30" s="111"/>
      <c r="B30" s="401" t="s">
        <v>240</v>
      </c>
      <c r="C30" s="191" t="s">
        <v>125</v>
      </c>
      <c r="D30" s="168" t="e">
        <v>#REF!</v>
      </c>
      <c r="E30" s="168" t="e">
        <v>#REF!</v>
      </c>
      <c r="F30" s="168">
        <v>0</v>
      </c>
      <c r="G30" s="168">
        <v>0</v>
      </c>
      <c r="H30" s="168">
        <v>0</v>
      </c>
      <c r="I30" s="168">
        <v>0</v>
      </c>
      <c r="J30" s="166">
        <v>0</v>
      </c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</row>
    <row r="31" spans="1:31" x14ac:dyDescent="0.2">
      <c r="A31" s="111"/>
      <c r="B31" s="190" t="s">
        <v>247</v>
      </c>
      <c r="C31" s="191" t="s">
        <v>132</v>
      </c>
      <c r="D31" s="168" t="e">
        <v>#REF!</v>
      </c>
      <c r="E31" s="168" t="e">
        <v>#REF!</v>
      </c>
      <c r="F31" s="168">
        <v>120</v>
      </c>
      <c r="G31" s="168">
        <v>7911</v>
      </c>
      <c r="H31" s="168">
        <v>4815</v>
      </c>
      <c r="I31" s="168">
        <v>42961</v>
      </c>
      <c r="J31" s="279">
        <v>221419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</row>
    <row r="32" spans="1:31" x14ac:dyDescent="0.2">
      <c r="A32" s="111"/>
      <c r="B32" s="190" t="s">
        <v>248</v>
      </c>
      <c r="C32" s="191" t="s">
        <v>249</v>
      </c>
      <c r="D32" s="238"/>
      <c r="E32" s="238"/>
      <c r="F32" s="238"/>
      <c r="G32" s="238"/>
      <c r="H32" s="238"/>
      <c r="I32" s="238"/>
      <c r="J32" s="166">
        <v>57632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</row>
    <row r="33" spans="1:31" ht="10.8" thickBot="1" x14ac:dyDescent="0.25">
      <c r="A33" s="111"/>
      <c r="B33" s="116" t="s">
        <v>250</v>
      </c>
      <c r="C33" s="192" t="s">
        <v>251</v>
      </c>
      <c r="D33" s="239"/>
      <c r="E33" s="239"/>
      <c r="F33" s="239"/>
      <c r="G33" s="239"/>
      <c r="H33" s="239"/>
      <c r="I33" s="239"/>
      <c r="J33" s="193">
        <v>279051</v>
      </c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</row>
    <row r="34" spans="1:31" x14ac:dyDescent="0.2">
      <c r="A34" s="111"/>
      <c r="B34" s="413"/>
      <c r="C34" s="413"/>
      <c r="D34" s="413"/>
      <c r="E34" s="413"/>
      <c r="F34" s="413"/>
      <c r="G34" s="413"/>
      <c r="H34" s="413"/>
      <c r="I34" s="413"/>
      <c r="J34" s="413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</row>
    <row r="35" spans="1:31" x14ac:dyDescent="0.2">
      <c r="A35" s="111"/>
      <c r="B35" s="128"/>
      <c r="C35" s="128"/>
      <c r="D35" s="128"/>
      <c r="E35" s="128"/>
      <c r="F35" s="128"/>
      <c r="G35" s="128"/>
      <c r="H35" s="128"/>
      <c r="I35" s="128"/>
      <c r="J35" s="128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</row>
    <row r="36" spans="1:31" x14ac:dyDescent="0.2">
      <c r="A36" s="111"/>
      <c r="B36" s="128"/>
      <c r="C36" s="128"/>
      <c r="D36" s="128"/>
      <c r="E36" s="128"/>
      <c r="F36" s="128"/>
      <c r="G36" s="128"/>
      <c r="H36" s="128"/>
      <c r="I36" s="128"/>
      <c r="J36" s="128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</row>
    <row r="37" spans="1:31" x14ac:dyDescent="0.2">
      <c r="A37" s="111"/>
      <c r="B37" s="128"/>
      <c r="C37" s="128"/>
      <c r="D37" s="128"/>
      <c r="E37" s="128"/>
      <c r="F37" s="128"/>
      <c r="G37" s="128"/>
      <c r="H37" s="128"/>
      <c r="I37" s="128"/>
      <c r="J37" s="128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</row>
    <row r="38" spans="1:31" x14ac:dyDescent="0.2">
      <c r="A38" s="111"/>
      <c r="B38" s="128"/>
      <c r="C38" s="128"/>
      <c r="D38" s="128"/>
      <c r="E38" s="128"/>
      <c r="F38" s="128"/>
      <c r="G38" s="128"/>
      <c r="H38" s="128"/>
      <c r="I38" s="128"/>
      <c r="J38" s="128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</row>
    <row r="39" spans="1:31" x14ac:dyDescent="0.2">
      <c r="A39" s="111"/>
      <c r="B39" s="128"/>
      <c r="C39" s="128"/>
      <c r="D39" s="128"/>
      <c r="E39" s="128"/>
      <c r="F39" s="128"/>
      <c r="G39" s="128"/>
      <c r="H39" s="128"/>
      <c r="I39" s="128"/>
      <c r="J39" s="128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</row>
    <row r="40" spans="1:31" x14ac:dyDescent="0.2">
      <c r="A40" s="111"/>
      <c r="B40" s="128"/>
      <c r="C40" s="128"/>
      <c r="D40" s="128"/>
      <c r="E40" s="128"/>
      <c r="F40" s="128"/>
      <c r="G40" s="128"/>
      <c r="H40" s="128"/>
      <c r="I40" s="128"/>
      <c r="J40" s="128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</row>
    <row r="41" spans="1:31" x14ac:dyDescent="0.2">
      <c r="A41" s="111"/>
      <c r="B41" s="128"/>
      <c r="C41" s="128"/>
      <c r="D41" s="128"/>
      <c r="E41" s="128"/>
      <c r="F41" s="128"/>
      <c r="G41" s="128"/>
      <c r="H41" s="128"/>
      <c r="I41" s="128"/>
      <c r="J41" s="128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</row>
    <row r="42" spans="1:31" x14ac:dyDescent="0.2">
      <c r="A42" s="111"/>
      <c r="B42" s="128"/>
      <c r="C42" s="128"/>
      <c r="D42" s="128"/>
      <c r="E42" s="128"/>
      <c r="F42" s="128"/>
      <c r="G42" s="128"/>
      <c r="H42" s="128"/>
      <c r="I42" s="128"/>
      <c r="J42" s="128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</row>
    <row r="43" spans="1:31" x14ac:dyDescent="0.2">
      <c r="A43" s="111"/>
      <c r="B43" s="128"/>
      <c r="C43" s="128"/>
      <c r="D43" s="128"/>
      <c r="E43" s="128"/>
      <c r="F43" s="128"/>
      <c r="G43" s="128"/>
      <c r="H43" s="128"/>
      <c r="I43" s="128"/>
      <c r="J43" s="128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</row>
    <row r="44" spans="1:31" x14ac:dyDescent="0.2">
      <c r="A44" s="111"/>
      <c r="B44" s="128"/>
      <c r="C44" s="128"/>
      <c r="D44" s="128"/>
      <c r="E44" s="128"/>
      <c r="F44" s="128"/>
      <c r="G44" s="128"/>
      <c r="H44" s="128"/>
      <c r="I44" s="128"/>
      <c r="J44" s="128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</row>
    <row r="45" spans="1:31" x14ac:dyDescent="0.2">
      <c r="A45" s="111"/>
      <c r="B45" s="128"/>
      <c r="C45" s="128"/>
      <c r="D45" s="128"/>
      <c r="E45" s="128"/>
      <c r="F45" s="128"/>
      <c r="G45" s="128"/>
      <c r="H45" s="128"/>
      <c r="I45" s="128"/>
      <c r="J45" s="128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</row>
    <row r="46" spans="1:31" x14ac:dyDescent="0.2">
      <c r="A46" s="111"/>
      <c r="B46" s="128"/>
      <c r="C46" s="128"/>
      <c r="D46" s="128"/>
      <c r="E46" s="128"/>
      <c r="F46" s="128"/>
      <c r="G46" s="128"/>
      <c r="H46" s="128"/>
      <c r="I46" s="128"/>
      <c r="J46" s="128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</row>
    <row r="47" spans="1:31" x14ac:dyDescent="0.2">
      <c r="A47" s="111"/>
      <c r="B47" s="128"/>
      <c r="C47" s="128"/>
      <c r="D47" s="128"/>
      <c r="E47" s="128"/>
      <c r="F47" s="128"/>
      <c r="G47" s="128"/>
      <c r="H47" s="128"/>
      <c r="I47" s="128"/>
      <c r="J47" s="12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</row>
    <row r="48" spans="1:31" x14ac:dyDescent="0.2">
      <c r="A48" s="111"/>
      <c r="B48" s="128"/>
      <c r="C48" s="128"/>
      <c r="D48" s="128"/>
      <c r="E48" s="128"/>
      <c r="F48" s="128"/>
      <c r="G48" s="128"/>
      <c r="H48" s="128"/>
      <c r="I48" s="128"/>
      <c r="J48" s="12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</row>
    <row r="49" spans="1:31" x14ac:dyDescent="0.2">
      <c r="A49" s="111"/>
      <c r="B49" s="128"/>
      <c r="C49" s="128"/>
      <c r="D49" s="128"/>
      <c r="E49" s="128"/>
      <c r="F49" s="128"/>
      <c r="G49" s="128"/>
      <c r="H49" s="128"/>
      <c r="I49" s="128"/>
      <c r="J49" s="128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</row>
    <row r="50" spans="1:31" x14ac:dyDescent="0.2">
      <c r="A50" s="111"/>
      <c r="B50" s="128"/>
      <c r="C50" s="128"/>
      <c r="D50" s="128"/>
      <c r="E50" s="128"/>
      <c r="F50" s="128"/>
      <c r="G50" s="128"/>
      <c r="H50" s="128"/>
      <c r="I50" s="128"/>
      <c r="J50" s="128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</row>
    <row r="51" spans="1:31" x14ac:dyDescent="0.2">
      <c r="A51" s="111"/>
      <c r="B51" s="128"/>
      <c r="C51" s="128"/>
      <c r="D51" s="128"/>
      <c r="E51" s="128"/>
      <c r="F51" s="128"/>
      <c r="G51" s="128"/>
      <c r="H51" s="128"/>
      <c r="I51" s="128"/>
      <c r="J51" s="128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</row>
    <row r="52" spans="1:31" x14ac:dyDescent="0.2">
      <c r="A52" s="111"/>
      <c r="B52" s="128"/>
      <c r="C52" s="128"/>
      <c r="D52" s="128"/>
      <c r="E52" s="128"/>
      <c r="F52" s="128"/>
      <c r="G52" s="128"/>
      <c r="H52" s="128"/>
      <c r="I52" s="128"/>
      <c r="J52" s="128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</row>
    <row r="53" spans="1:31" x14ac:dyDescent="0.2">
      <c r="A53" s="111"/>
      <c r="B53" s="128"/>
      <c r="C53" s="128"/>
      <c r="D53" s="128"/>
      <c r="E53" s="128"/>
      <c r="F53" s="128"/>
      <c r="G53" s="128"/>
      <c r="H53" s="128"/>
      <c r="I53" s="128"/>
      <c r="J53" s="128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</row>
    <row r="54" spans="1:31" x14ac:dyDescent="0.2">
      <c r="A54" s="111"/>
      <c r="B54" s="128"/>
      <c r="C54" s="128"/>
      <c r="D54" s="128"/>
      <c r="E54" s="128"/>
      <c r="F54" s="128"/>
      <c r="G54" s="128"/>
      <c r="H54" s="128"/>
      <c r="I54" s="128"/>
      <c r="J54" s="128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</row>
    <row r="55" spans="1:31" x14ac:dyDescent="0.2">
      <c r="A55" s="111"/>
      <c r="B55" s="128"/>
      <c r="C55" s="128"/>
      <c r="D55" s="128"/>
      <c r="E55" s="128"/>
      <c r="F55" s="128"/>
      <c r="G55" s="128"/>
      <c r="H55" s="128"/>
      <c r="I55" s="128"/>
      <c r="J55" s="128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</row>
    <row r="56" spans="1:31" x14ac:dyDescent="0.2">
      <c r="A56" s="111"/>
      <c r="B56" s="128"/>
      <c r="C56" s="128"/>
      <c r="D56" s="128"/>
      <c r="E56" s="128"/>
      <c r="F56" s="128"/>
      <c r="G56" s="128"/>
      <c r="H56" s="128"/>
      <c r="I56" s="128"/>
      <c r="J56" s="128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</row>
    <row r="57" spans="1:31" x14ac:dyDescent="0.2">
      <c r="A57" s="111"/>
      <c r="B57" s="128"/>
      <c r="C57" s="128"/>
      <c r="D57" s="128"/>
      <c r="E57" s="128"/>
      <c r="F57" s="128"/>
      <c r="G57" s="128"/>
      <c r="H57" s="128"/>
      <c r="I57" s="128"/>
      <c r="J57" s="128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</row>
    <row r="58" spans="1:31" x14ac:dyDescent="0.2">
      <c r="A58" s="111"/>
      <c r="B58" s="128"/>
      <c r="C58" s="128"/>
      <c r="D58" s="128"/>
      <c r="E58" s="128"/>
      <c r="F58" s="128"/>
      <c r="G58" s="128"/>
      <c r="H58" s="128"/>
      <c r="I58" s="128"/>
      <c r="J58" s="128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</row>
    <row r="59" spans="1:31" x14ac:dyDescent="0.2">
      <c r="A59" s="111"/>
      <c r="B59" s="128"/>
      <c r="C59" s="128"/>
      <c r="D59" s="128"/>
      <c r="E59" s="128"/>
      <c r="F59" s="128"/>
      <c r="G59" s="128"/>
      <c r="H59" s="128"/>
      <c r="I59" s="128"/>
      <c r="J59" s="128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</row>
    <row r="60" spans="1:31" x14ac:dyDescent="0.2">
      <c r="A60" s="111"/>
      <c r="B60" s="128"/>
      <c r="C60" s="128"/>
      <c r="D60" s="128"/>
      <c r="E60" s="128"/>
      <c r="F60" s="128"/>
      <c r="G60" s="128"/>
      <c r="H60" s="128"/>
      <c r="I60" s="128"/>
      <c r="J60" s="128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</row>
    <row r="61" spans="1:31" x14ac:dyDescent="0.2">
      <c r="A61" s="111"/>
      <c r="B61" s="128"/>
      <c r="C61" s="128"/>
      <c r="D61" s="128"/>
      <c r="E61" s="128"/>
      <c r="F61" s="128"/>
      <c r="G61" s="128"/>
      <c r="H61" s="128"/>
      <c r="I61" s="128"/>
      <c r="J61" s="128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</row>
    <row r="62" spans="1:31" x14ac:dyDescent="0.2">
      <c r="A62" s="111"/>
      <c r="B62" s="128"/>
      <c r="C62" s="128"/>
      <c r="D62" s="128"/>
      <c r="E62" s="128"/>
      <c r="F62" s="128"/>
      <c r="G62" s="128"/>
      <c r="H62" s="128"/>
      <c r="I62" s="128"/>
      <c r="J62" s="128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</row>
    <row r="63" spans="1:31" x14ac:dyDescent="0.2">
      <c r="A63" s="111"/>
      <c r="B63" s="128"/>
      <c r="C63" s="128"/>
      <c r="D63" s="128"/>
      <c r="E63" s="128"/>
      <c r="F63" s="128"/>
      <c r="G63" s="128"/>
      <c r="H63" s="128"/>
      <c r="I63" s="128"/>
      <c r="J63" s="128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</row>
    <row r="64" spans="1:31" x14ac:dyDescent="0.2">
      <c r="A64" s="111"/>
      <c r="B64" s="128"/>
      <c r="C64" s="128"/>
      <c r="D64" s="128"/>
      <c r="E64" s="128"/>
      <c r="F64" s="128"/>
      <c r="G64" s="128"/>
      <c r="H64" s="128"/>
      <c r="I64" s="128"/>
      <c r="J64" s="128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</row>
    <row r="65" spans="1:31" x14ac:dyDescent="0.2">
      <c r="A65" s="111"/>
      <c r="B65" s="128"/>
      <c r="C65" s="128"/>
      <c r="D65" s="128"/>
      <c r="E65" s="128"/>
      <c r="F65" s="128"/>
      <c r="G65" s="128"/>
      <c r="H65" s="128"/>
      <c r="I65" s="128"/>
      <c r="J65" s="128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</row>
    <row r="66" spans="1:31" x14ac:dyDescent="0.2">
      <c r="A66" s="111"/>
      <c r="B66" s="128"/>
      <c r="C66" s="128"/>
      <c r="D66" s="128"/>
      <c r="E66" s="128"/>
      <c r="F66" s="128"/>
      <c r="G66" s="128"/>
      <c r="H66" s="128"/>
      <c r="I66" s="128"/>
      <c r="J66" s="128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</row>
    <row r="67" spans="1:31" x14ac:dyDescent="0.2">
      <c r="A67" s="111"/>
      <c r="B67" s="128"/>
      <c r="C67" s="128"/>
      <c r="D67" s="128"/>
      <c r="E67" s="128"/>
      <c r="F67" s="128"/>
      <c r="G67" s="128"/>
      <c r="H67" s="128"/>
      <c r="I67" s="128"/>
      <c r="J67" s="128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</row>
    <row r="68" spans="1:31" x14ac:dyDescent="0.2">
      <c r="A68" s="111"/>
      <c r="B68" s="128"/>
      <c r="C68" s="128"/>
      <c r="D68" s="128"/>
      <c r="E68" s="128"/>
      <c r="F68" s="128"/>
      <c r="G68" s="128"/>
      <c r="H68" s="128"/>
      <c r="I68" s="128"/>
      <c r="J68" s="128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</row>
  </sheetData>
  <mergeCells count="2">
    <mergeCell ref="F4:I4"/>
    <mergeCell ref="B34:J34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79985961485641044"/>
  </sheetPr>
  <dimension ref="A1:AA78"/>
  <sheetViews>
    <sheetView zoomScale="80" zoomScaleNormal="80" workbookViewId="0">
      <pane xSplit="3" ySplit="7" topLeftCell="D8" activePane="bottomRight" state="frozen"/>
      <selection pane="topRight" activeCell="E1" sqref="E1"/>
      <selection pane="bottomLeft" activeCell="A8" sqref="A8"/>
      <selection pane="bottomRight" activeCell="D49" sqref="D49"/>
    </sheetView>
  </sheetViews>
  <sheetFormatPr baseColWidth="10" defaultColWidth="9" defaultRowHeight="10.199999999999999" x14ac:dyDescent="0.2"/>
  <cols>
    <col min="1" max="1" width="9.7109375" style="3" customWidth="1"/>
    <col min="2" max="2" width="72.42578125" style="130" customWidth="1"/>
    <col min="3" max="3" width="7.140625" style="130" hidden="1" customWidth="1"/>
    <col min="4" max="6" width="25.7109375" style="130" customWidth="1"/>
    <col min="7" max="16384" width="9" style="3"/>
  </cols>
  <sheetData>
    <row r="1" spans="1:27" ht="18.75" customHeight="1" thickBot="1" x14ac:dyDescent="0.25">
      <c r="A1" s="113" t="s">
        <v>47</v>
      </c>
      <c r="B1" s="128"/>
      <c r="C1" s="128"/>
      <c r="D1" s="128"/>
      <c r="E1" s="128"/>
      <c r="F1" s="128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x14ac:dyDescent="0.2">
      <c r="A2" s="111"/>
      <c r="B2" s="30" t="s">
        <v>603</v>
      </c>
      <c r="C2" s="128"/>
      <c r="D2" s="128"/>
      <c r="E2" s="128"/>
      <c r="F2" s="128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</row>
    <row r="3" spans="1:27" x14ac:dyDescent="0.2">
      <c r="A3" s="111"/>
      <c r="B3" s="128"/>
      <c r="C3" s="128"/>
      <c r="D3" s="128"/>
      <c r="E3" s="128"/>
      <c r="F3" s="128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</row>
    <row r="4" spans="1:27" x14ac:dyDescent="0.2">
      <c r="A4" s="111"/>
      <c r="B4" s="128"/>
      <c r="C4" s="128"/>
      <c r="D4" s="128"/>
      <c r="E4" s="128"/>
      <c r="F4" s="128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</row>
    <row r="5" spans="1:27" x14ac:dyDescent="0.2">
      <c r="A5" s="111"/>
      <c r="B5" s="114" t="s">
        <v>11</v>
      </c>
      <c r="C5" s="115"/>
      <c r="D5" s="414" t="s">
        <v>463</v>
      </c>
      <c r="E5" s="414"/>
      <c r="F5" s="117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</row>
    <row r="6" spans="1:27" ht="21" thickBot="1" x14ac:dyDescent="0.25">
      <c r="A6" s="111"/>
      <c r="B6" s="112" t="s">
        <v>604</v>
      </c>
      <c r="C6" s="112"/>
      <c r="D6" s="402" t="s">
        <v>259</v>
      </c>
      <c r="E6" s="402" t="s">
        <v>348</v>
      </c>
      <c r="F6" s="234" t="s">
        <v>253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</row>
    <row r="7" spans="1:27" hidden="1" x14ac:dyDescent="0.2">
      <c r="A7" s="111"/>
      <c r="B7" s="196"/>
      <c r="C7" s="255" t="s">
        <v>260</v>
      </c>
      <c r="D7" s="255" t="s">
        <v>261</v>
      </c>
      <c r="E7" s="255" t="s">
        <v>262</v>
      </c>
      <c r="F7" s="269" t="s">
        <v>263</v>
      </c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</row>
    <row r="8" spans="1:27" x14ac:dyDescent="0.2">
      <c r="A8" s="111"/>
      <c r="B8" s="190" t="s">
        <v>232</v>
      </c>
      <c r="C8" s="191"/>
      <c r="D8" s="176"/>
      <c r="E8" s="176"/>
      <c r="F8" s="270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</row>
    <row r="9" spans="1:27" x14ac:dyDescent="0.2">
      <c r="A9" s="111"/>
      <c r="B9" s="271" t="s">
        <v>264</v>
      </c>
      <c r="C9" s="199" t="s">
        <v>265</v>
      </c>
      <c r="D9" s="185">
        <v>435537</v>
      </c>
      <c r="E9" s="185">
        <v>491101</v>
      </c>
      <c r="F9" s="195">
        <v>926638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1:27" x14ac:dyDescent="0.2">
      <c r="A10" s="111"/>
      <c r="B10" s="258" t="s">
        <v>239</v>
      </c>
      <c r="C10" s="259" t="s">
        <v>266</v>
      </c>
      <c r="D10" s="260">
        <v>71429</v>
      </c>
      <c r="E10" s="260">
        <v>11288</v>
      </c>
      <c r="F10" s="164">
        <v>82717</v>
      </c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</row>
    <row r="11" spans="1:27" x14ac:dyDescent="0.2">
      <c r="A11" s="111"/>
      <c r="B11" s="401" t="s">
        <v>240</v>
      </c>
      <c r="C11" s="191" t="s">
        <v>267</v>
      </c>
      <c r="D11" s="168">
        <v>364108</v>
      </c>
      <c r="E11" s="168">
        <v>479813</v>
      </c>
      <c r="F11" s="166">
        <v>843921</v>
      </c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</row>
    <row r="12" spans="1:27" x14ac:dyDescent="0.2">
      <c r="A12" s="111"/>
      <c r="B12" s="190" t="s">
        <v>241</v>
      </c>
      <c r="C12" s="191" t="s">
        <v>260</v>
      </c>
      <c r="D12" s="97"/>
      <c r="E12" s="97"/>
      <c r="F12" s="398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</row>
    <row r="13" spans="1:27" x14ac:dyDescent="0.2">
      <c r="A13" s="111"/>
      <c r="B13" s="271" t="s">
        <v>264</v>
      </c>
      <c r="C13" s="188" t="s">
        <v>268</v>
      </c>
      <c r="D13" s="185">
        <v>410095</v>
      </c>
      <c r="E13" s="185">
        <v>491101</v>
      </c>
      <c r="F13" s="195">
        <v>901196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</row>
    <row r="14" spans="1:27" x14ac:dyDescent="0.2">
      <c r="A14" s="111"/>
      <c r="B14" s="186" t="s">
        <v>239</v>
      </c>
      <c r="C14" s="187" t="s">
        <v>269</v>
      </c>
      <c r="D14" s="151">
        <v>53779</v>
      </c>
      <c r="E14" s="151">
        <v>11288</v>
      </c>
      <c r="F14" s="150">
        <v>65067</v>
      </c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</row>
    <row r="15" spans="1:27" x14ac:dyDescent="0.2">
      <c r="A15" s="111"/>
      <c r="B15" s="401" t="s">
        <v>240</v>
      </c>
      <c r="C15" s="191" t="s">
        <v>270</v>
      </c>
      <c r="D15" s="168">
        <v>356316</v>
      </c>
      <c r="E15" s="168">
        <v>479813</v>
      </c>
      <c r="F15" s="166">
        <v>836129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</row>
    <row r="16" spans="1:27" x14ac:dyDescent="0.2">
      <c r="A16" s="111"/>
      <c r="B16" s="190" t="s">
        <v>242</v>
      </c>
      <c r="C16" s="191" t="s">
        <v>260</v>
      </c>
      <c r="D16" s="97"/>
      <c r="E16" s="97"/>
      <c r="F16" s="398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</row>
    <row r="17" spans="1:27" x14ac:dyDescent="0.2">
      <c r="A17" s="111"/>
      <c r="B17" s="271" t="s">
        <v>264</v>
      </c>
      <c r="C17" s="199" t="s">
        <v>271</v>
      </c>
      <c r="D17" s="185">
        <v>299164</v>
      </c>
      <c r="E17" s="185">
        <v>416021</v>
      </c>
      <c r="F17" s="195">
        <v>715185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</row>
    <row r="18" spans="1:27" x14ac:dyDescent="0.2">
      <c r="A18" s="111"/>
      <c r="B18" s="186" t="s">
        <v>239</v>
      </c>
      <c r="C18" s="187" t="s">
        <v>272</v>
      </c>
      <c r="D18" s="151">
        <v>40479</v>
      </c>
      <c r="E18" s="151">
        <v>10448</v>
      </c>
      <c r="F18" s="150">
        <v>50927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</row>
    <row r="19" spans="1:27" x14ac:dyDescent="0.2">
      <c r="A19" s="111"/>
      <c r="B19" s="401" t="s">
        <v>240</v>
      </c>
      <c r="C19" s="191" t="s">
        <v>273</v>
      </c>
      <c r="D19" s="168">
        <v>258685</v>
      </c>
      <c r="E19" s="168">
        <v>405573</v>
      </c>
      <c r="F19" s="166">
        <v>664258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</row>
    <row r="20" spans="1:27" x14ac:dyDescent="0.2">
      <c r="A20" s="111"/>
      <c r="B20" s="190" t="s">
        <v>243</v>
      </c>
      <c r="C20" s="191" t="s">
        <v>260</v>
      </c>
      <c r="D20" s="97"/>
      <c r="E20" s="97"/>
      <c r="F20" s="398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</row>
    <row r="21" spans="1:27" x14ac:dyDescent="0.2">
      <c r="A21" s="111"/>
      <c r="B21" s="271" t="s">
        <v>264</v>
      </c>
      <c r="C21" s="199" t="s">
        <v>274</v>
      </c>
      <c r="D21" s="185">
        <v>0</v>
      </c>
      <c r="E21" s="185">
        <v>0</v>
      </c>
      <c r="F21" s="195">
        <v>0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</row>
    <row r="22" spans="1:27" x14ac:dyDescent="0.2">
      <c r="A22" s="111"/>
      <c r="B22" s="186" t="s">
        <v>246</v>
      </c>
      <c r="C22" s="187" t="s">
        <v>275</v>
      </c>
      <c r="D22" s="151">
        <v>0</v>
      </c>
      <c r="E22" s="151">
        <v>0</v>
      </c>
      <c r="F22" s="150">
        <v>0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</row>
    <row r="23" spans="1:27" x14ac:dyDescent="0.2">
      <c r="A23" s="111"/>
      <c r="B23" s="401" t="s">
        <v>240</v>
      </c>
      <c r="C23" s="191" t="s">
        <v>276</v>
      </c>
      <c r="D23" s="168">
        <v>0</v>
      </c>
      <c r="E23" s="168">
        <v>0</v>
      </c>
      <c r="F23" s="166">
        <v>0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</row>
    <row r="24" spans="1:27" x14ac:dyDescent="0.2">
      <c r="A24" s="111"/>
      <c r="B24" s="190" t="s">
        <v>247</v>
      </c>
      <c r="C24" s="191" t="s">
        <v>277</v>
      </c>
      <c r="D24" s="168">
        <v>118665</v>
      </c>
      <c r="E24" s="168">
        <v>92608</v>
      </c>
      <c r="F24" s="279">
        <v>211273</v>
      </c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</row>
    <row r="25" spans="1:27" x14ac:dyDescent="0.2">
      <c r="A25" s="111"/>
      <c r="B25" s="190" t="s">
        <v>248</v>
      </c>
      <c r="C25" s="191" t="s">
        <v>278</v>
      </c>
      <c r="D25" s="238"/>
      <c r="E25" s="238"/>
      <c r="F25" s="166">
        <v>47941</v>
      </c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</row>
    <row r="26" spans="1:27" ht="10.8" thickBot="1" x14ac:dyDescent="0.25">
      <c r="A26" s="111"/>
      <c r="B26" s="116" t="s">
        <v>250</v>
      </c>
      <c r="C26" s="192" t="s">
        <v>279</v>
      </c>
      <c r="D26" s="239"/>
      <c r="E26" s="239"/>
      <c r="F26" s="193">
        <v>259214</v>
      </c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</row>
    <row r="27" spans="1:27" ht="19.5" customHeight="1" x14ac:dyDescent="0.2">
      <c r="A27" s="111"/>
      <c r="B27" s="412" t="s">
        <v>592</v>
      </c>
      <c r="C27" s="412"/>
      <c r="D27" s="412"/>
      <c r="E27" s="412"/>
      <c r="F27" s="412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</row>
    <row r="28" spans="1:27" x14ac:dyDescent="0.2">
      <c r="A28" s="111"/>
      <c r="B28" s="128"/>
      <c r="C28" s="128"/>
      <c r="D28" s="128"/>
      <c r="E28" s="128"/>
      <c r="F28" s="128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</row>
    <row r="29" spans="1:27" x14ac:dyDescent="0.2">
      <c r="A29" s="111"/>
      <c r="B29" s="128"/>
      <c r="C29" s="128"/>
      <c r="D29" s="128"/>
      <c r="E29" s="128"/>
      <c r="F29" s="128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</row>
    <row r="30" spans="1:27" x14ac:dyDescent="0.2">
      <c r="A30" s="111"/>
      <c r="B30" s="128"/>
      <c r="C30" s="128"/>
      <c r="D30" s="128"/>
      <c r="E30" s="128"/>
      <c r="F30" s="128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</row>
    <row r="31" spans="1:27" x14ac:dyDescent="0.2">
      <c r="A31" s="111"/>
      <c r="B31" s="128"/>
      <c r="C31" s="128"/>
      <c r="D31" s="128"/>
      <c r="E31" s="128"/>
      <c r="F31" s="128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</row>
    <row r="32" spans="1:27" x14ac:dyDescent="0.2">
      <c r="A32" s="111"/>
      <c r="B32" s="128"/>
      <c r="C32" s="128"/>
      <c r="D32" s="128"/>
      <c r="E32" s="128"/>
      <c r="F32" s="128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</row>
    <row r="33" spans="1:27" x14ac:dyDescent="0.2">
      <c r="A33" s="111"/>
      <c r="B33" s="128"/>
      <c r="C33" s="128"/>
      <c r="D33" s="128"/>
      <c r="E33" s="128"/>
      <c r="F33" s="128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</row>
    <row r="34" spans="1:27" x14ac:dyDescent="0.2">
      <c r="A34" s="111"/>
      <c r="B34" s="128"/>
      <c r="C34" s="128"/>
      <c r="D34" s="128"/>
      <c r="E34" s="128"/>
      <c r="F34" s="128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</row>
    <row r="35" spans="1:27" x14ac:dyDescent="0.2">
      <c r="A35" s="111"/>
      <c r="B35" s="128"/>
      <c r="C35" s="128"/>
      <c r="D35" s="128"/>
      <c r="E35" s="128"/>
      <c r="F35" s="128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</row>
    <row r="36" spans="1:27" x14ac:dyDescent="0.2">
      <c r="A36" s="111"/>
      <c r="B36" s="128"/>
      <c r="C36" s="128"/>
      <c r="D36" s="128"/>
      <c r="E36" s="128"/>
      <c r="F36" s="128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</row>
    <row r="37" spans="1:27" x14ac:dyDescent="0.2">
      <c r="A37" s="111"/>
      <c r="B37" s="128"/>
      <c r="C37" s="128"/>
      <c r="D37" s="128"/>
      <c r="E37" s="128"/>
      <c r="F37" s="128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</row>
    <row r="38" spans="1:27" x14ac:dyDescent="0.2">
      <c r="A38" s="111"/>
      <c r="B38" s="128"/>
      <c r="C38" s="128"/>
      <c r="D38" s="128"/>
      <c r="E38" s="128"/>
      <c r="F38" s="128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</row>
    <row r="39" spans="1:27" x14ac:dyDescent="0.2">
      <c r="A39" s="111"/>
      <c r="B39" s="128"/>
      <c r="C39" s="128"/>
      <c r="D39" s="128"/>
      <c r="E39" s="128"/>
      <c r="F39" s="128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</row>
    <row r="40" spans="1:27" x14ac:dyDescent="0.2">
      <c r="A40" s="111"/>
      <c r="B40" s="128"/>
      <c r="C40" s="128"/>
      <c r="D40" s="128"/>
      <c r="E40" s="128"/>
      <c r="F40" s="128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</row>
    <row r="41" spans="1:27" x14ac:dyDescent="0.2">
      <c r="A41" s="111"/>
      <c r="B41" s="128"/>
      <c r="C41" s="128"/>
      <c r="D41" s="128"/>
      <c r="E41" s="128"/>
      <c r="F41" s="128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</row>
    <row r="42" spans="1:27" x14ac:dyDescent="0.2">
      <c r="A42" s="111"/>
      <c r="B42" s="128"/>
      <c r="C42" s="128"/>
      <c r="D42" s="128"/>
      <c r="E42" s="128"/>
      <c r="F42" s="128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</row>
    <row r="43" spans="1:27" x14ac:dyDescent="0.2">
      <c r="A43" s="111"/>
      <c r="B43" s="128"/>
      <c r="C43" s="128"/>
      <c r="D43" s="128"/>
      <c r="E43" s="128"/>
      <c r="F43" s="128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</row>
    <row r="44" spans="1:27" x14ac:dyDescent="0.2">
      <c r="A44" s="111"/>
      <c r="B44" s="128"/>
      <c r="C44" s="128"/>
      <c r="D44" s="128"/>
      <c r="E44" s="128"/>
      <c r="F44" s="128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</row>
    <row r="45" spans="1:27" x14ac:dyDescent="0.2">
      <c r="A45" s="111"/>
      <c r="B45" s="128"/>
      <c r="C45" s="128"/>
      <c r="D45" s="128"/>
      <c r="E45" s="128"/>
      <c r="F45" s="128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</row>
    <row r="46" spans="1:27" x14ac:dyDescent="0.2">
      <c r="A46" s="111"/>
      <c r="B46" s="128"/>
      <c r="C46" s="128"/>
      <c r="D46" s="128"/>
      <c r="E46" s="128"/>
      <c r="F46" s="128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</row>
    <row r="47" spans="1:27" x14ac:dyDescent="0.2">
      <c r="A47" s="111"/>
      <c r="B47" s="128"/>
      <c r="C47" s="128"/>
      <c r="D47" s="128"/>
      <c r="E47" s="128"/>
      <c r="F47" s="128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</row>
    <row r="48" spans="1:27" x14ac:dyDescent="0.2">
      <c r="A48" s="111"/>
      <c r="B48" s="128"/>
      <c r="C48" s="128"/>
      <c r="D48" s="128"/>
      <c r="E48" s="128"/>
      <c r="F48" s="128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</row>
    <row r="49" spans="1:27" x14ac:dyDescent="0.2">
      <c r="A49" s="111"/>
      <c r="B49" s="128"/>
      <c r="C49" s="128"/>
      <c r="D49" s="128"/>
      <c r="E49" s="128"/>
      <c r="F49" s="128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</row>
    <row r="50" spans="1:27" x14ac:dyDescent="0.2">
      <c r="A50" s="111"/>
      <c r="B50" s="128"/>
      <c r="C50" s="128"/>
      <c r="D50" s="128"/>
      <c r="E50" s="128"/>
      <c r="F50" s="128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</row>
    <row r="51" spans="1:27" x14ac:dyDescent="0.2">
      <c r="A51" s="111"/>
      <c r="B51" s="128"/>
      <c r="C51" s="128"/>
      <c r="D51" s="128"/>
      <c r="E51" s="128"/>
      <c r="F51" s="128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</row>
    <row r="52" spans="1:27" x14ac:dyDescent="0.2">
      <c r="A52" s="111"/>
      <c r="B52" s="128"/>
      <c r="C52" s="128"/>
      <c r="D52" s="128"/>
      <c r="E52" s="128"/>
      <c r="F52" s="128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</row>
    <row r="53" spans="1:27" x14ac:dyDescent="0.2">
      <c r="A53" s="111"/>
      <c r="B53" s="128"/>
      <c r="C53" s="128"/>
      <c r="D53" s="128"/>
      <c r="E53" s="128"/>
      <c r="F53" s="128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</row>
    <row r="54" spans="1:27" x14ac:dyDescent="0.2">
      <c r="A54" s="111"/>
      <c r="B54" s="128"/>
      <c r="C54" s="128"/>
      <c r="D54" s="128"/>
      <c r="E54" s="128"/>
      <c r="F54" s="128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</row>
    <row r="55" spans="1:27" x14ac:dyDescent="0.2">
      <c r="A55" s="111"/>
      <c r="B55" s="128"/>
      <c r="C55" s="128"/>
      <c r="D55" s="128"/>
      <c r="E55" s="128"/>
      <c r="F55" s="128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</row>
    <row r="56" spans="1:27" x14ac:dyDescent="0.2">
      <c r="A56" s="111"/>
      <c r="B56" s="128"/>
      <c r="C56" s="128"/>
      <c r="D56" s="128"/>
      <c r="E56" s="128"/>
      <c r="F56" s="128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</row>
    <row r="57" spans="1:27" x14ac:dyDescent="0.2">
      <c r="A57" s="111"/>
      <c r="B57" s="128"/>
      <c r="C57" s="128"/>
      <c r="D57" s="128"/>
      <c r="E57" s="128"/>
      <c r="F57" s="128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</row>
    <row r="58" spans="1:27" x14ac:dyDescent="0.2">
      <c r="A58" s="111"/>
      <c r="B58" s="128"/>
      <c r="C58" s="128"/>
      <c r="D58" s="128"/>
      <c r="E58" s="128"/>
      <c r="F58" s="128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</row>
    <row r="59" spans="1:27" x14ac:dyDescent="0.2">
      <c r="A59" s="111"/>
      <c r="B59" s="128"/>
      <c r="C59" s="128"/>
      <c r="D59" s="128"/>
      <c r="E59" s="128"/>
      <c r="F59" s="128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</row>
    <row r="60" spans="1:27" x14ac:dyDescent="0.2">
      <c r="A60" s="111"/>
      <c r="B60" s="128"/>
      <c r="C60" s="128"/>
      <c r="D60" s="128"/>
      <c r="E60" s="128"/>
      <c r="F60" s="128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</row>
    <row r="61" spans="1:27" x14ac:dyDescent="0.2">
      <c r="A61" s="111"/>
      <c r="B61" s="128"/>
      <c r="C61" s="128"/>
      <c r="D61" s="128"/>
      <c r="E61" s="128"/>
      <c r="F61" s="128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</row>
    <row r="62" spans="1:27" x14ac:dyDescent="0.2">
      <c r="A62" s="111"/>
      <c r="B62" s="128"/>
      <c r="C62" s="128"/>
      <c r="D62" s="128"/>
      <c r="E62" s="128"/>
      <c r="F62" s="128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</row>
    <row r="63" spans="1:27" x14ac:dyDescent="0.2">
      <c r="A63" s="111"/>
      <c r="B63" s="128"/>
      <c r="C63" s="128"/>
      <c r="D63" s="128"/>
      <c r="E63" s="128"/>
      <c r="F63" s="128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</row>
    <row r="64" spans="1:27" x14ac:dyDescent="0.2">
      <c r="A64" s="111"/>
      <c r="B64" s="128"/>
      <c r="C64" s="128"/>
      <c r="D64" s="128"/>
      <c r="E64" s="128"/>
      <c r="F64" s="128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</row>
    <row r="65" spans="1:27" x14ac:dyDescent="0.2">
      <c r="A65" s="111"/>
      <c r="B65" s="128"/>
      <c r="C65" s="128"/>
      <c r="D65" s="128"/>
      <c r="E65" s="128"/>
      <c r="F65" s="128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</row>
    <row r="66" spans="1:27" x14ac:dyDescent="0.2">
      <c r="A66" s="111"/>
      <c r="B66" s="128"/>
      <c r="C66" s="128"/>
      <c r="D66" s="128"/>
      <c r="E66" s="128"/>
      <c r="F66" s="128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</row>
    <row r="67" spans="1:27" x14ac:dyDescent="0.2">
      <c r="A67" s="111"/>
      <c r="B67" s="128"/>
      <c r="C67" s="128"/>
      <c r="D67" s="128"/>
      <c r="E67" s="128"/>
      <c r="F67" s="128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</row>
    <row r="68" spans="1:27" x14ac:dyDescent="0.2">
      <c r="A68" s="111"/>
      <c r="B68" s="128"/>
      <c r="C68" s="128"/>
      <c r="D68" s="128"/>
      <c r="E68" s="128"/>
      <c r="F68" s="128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</row>
    <row r="69" spans="1:27" x14ac:dyDescent="0.2">
      <c r="A69" s="111"/>
      <c r="B69" s="128"/>
      <c r="C69" s="128"/>
      <c r="D69" s="128"/>
      <c r="E69" s="128"/>
      <c r="F69" s="128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</row>
    <row r="70" spans="1:27" x14ac:dyDescent="0.2">
      <c r="A70" s="111"/>
      <c r="B70" s="128"/>
      <c r="C70" s="128"/>
      <c r="D70" s="128"/>
      <c r="E70" s="128"/>
      <c r="F70" s="128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</row>
    <row r="71" spans="1:27" x14ac:dyDescent="0.2">
      <c r="A71" s="111"/>
      <c r="B71" s="128"/>
      <c r="C71" s="128"/>
      <c r="D71" s="128"/>
      <c r="E71" s="128"/>
      <c r="F71" s="128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</row>
    <row r="72" spans="1:27" x14ac:dyDescent="0.2">
      <c r="A72" s="111"/>
      <c r="B72" s="128"/>
      <c r="C72" s="128"/>
      <c r="D72" s="128"/>
      <c r="E72" s="128"/>
      <c r="F72" s="128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</row>
    <row r="73" spans="1:27" x14ac:dyDescent="0.2">
      <c r="A73" s="111"/>
      <c r="B73" s="128"/>
      <c r="C73" s="128"/>
      <c r="D73" s="128"/>
      <c r="E73" s="128"/>
      <c r="F73" s="128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</row>
    <row r="74" spans="1:27" x14ac:dyDescent="0.2">
      <c r="A74" s="111"/>
      <c r="B74" s="128"/>
      <c r="C74" s="128"/>
      <c r="D74" s="128"/>
      <c r="E74" s="128"/>
      <c r="F74" s="128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</row>
    <row r="75" spans="1:27" x14ac:dyDescent="0.2">
      <c r="A75" s="111"/>
      <c r="B75" s="128"/>
      <c r="C75" s="128"/>
      <c r="D75" s="128"/>
      <c r="E75" s="128"/>
      <c r="F75" s="128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</row>
    <row r="76" spans="1:27" x14ac:dyDescent="0.2">
      <c r="A76" s="111"/>
      <c r="B76" s="128"/>
      <c r="C76" s="128"/>
      <c r="D76" s="128"/>
      <c r="E76" s="128"/>
      <c r="F76" s="128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</row>
    <row r="77" spans="1:27" x14ac:dyDescent="0.2">
      <c r="A77" s="111"/>
      <c r="B77" s="128"/>
      <c r="C77" s="128"/>
      <c r="D77" s="128"/>
      <c r="E77" s="128"/>
      <c r="F77" s="128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</row>
    <row r="78" spans="1:27" x14ac:dyDescent="0.2">
      <c r="A78" s="111"/>
      <c r="B78" s="128"/>
      <c r="C78" s="128"/>
      <c r="D78" s="128"/>
      <c r="E78" s="128"/>
      <c r="F78" s="128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</row>
  </sheetData>
  <mergeCells count="2">
    <mergeCell ref="D5:E5"/>
    <mergeCell ref="B27:F27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79985961485641044"/>
  </sheetPr>
  <dimension ref="A1:AF101"/>
  <sheetViews>
    <sheetView workbookViewId="0">
      <pane xSplit="3" ySplit="7" topLeftCell="D8" activePane="bottomRight" state="frozen"/>
      <selection pane="topRight" activeCell="E1" sqref="E1"/>
      <selection pane="bottomLeft" activeCell="A8" sqref="A8"/>
      <selection pane="bottomRight" activeCell="P33" sqref="P32:P33"/>
    </sheetView>
  </sheetViews>
  <sheetFormatPr baseColWidth="10" defaultColWidth="9" defaultRowHeight="10.199999999999999" x14ac:dyDescent="0.2"/>
  <cols>
    <col min="1" max="1" width="9.7109375" style="3" customWidth="1"/>
    <col min="2" max="2" width="47.42578125" style="130" customWidth="1"/>
    <col min="3" max="3" width="7.140625" style="130" hidden="1" customWidth="1"/>
    <col min="4" max="6" width="14.42578125" style="130" customWidth="1"/>
    <col min="7" max="7" width="13.85546875" style="130" customWidth="1"/>
    <col min="8" max="9" width="14.42578125" style="130" customWidth="1"/>
    <col min="10" max="10" width="16.140625" style="130" customWidth="1"/>
    <col min="11" max="11" width="4.7109375" style="3" customWidth="1"/>
    <col min="12" max="16384" width="9" style="3"/>
  </cols>
  <sheetData>
    <row r="1" spans="1:32" ht="18.75" customHeight="1" thickBot="1" x14ac:dyDescent="0.25">
      <c r="A1" s="113" t="s">
        <v>47</v>
      </c>
      <c r="B1" s="128"/>
      <c r="C1" s="128"/>
      <c r="D1" s="128"/>
      <c r="E1" s="128"/>
      <c r="F1" s="128"/>
      <c r="G1" s="128"/>
      <c r="H1" s="128"/>
      <c r="I1" s="128"/>
      <c r="J1" s="128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</row>
    <row r="2" spans="1:32" ht="11.25" customHeight="1" x14ac:dyDescent="0.2">
      <c r="A2" s="111"/>
      <c r="B2" s="30" t="s">
        <v>605</v>
      </c>
      <c r="C2" s="128"/>
      <c r="D2" s="128"/>
      <c r="E2" s="128"/>
      <c r="F2" s="128"/>
      <c r="G2" s="128"/>
      <c r="H2" s="128"/>
      <c r="I2" s="128"/>
      <c r="J2" s="128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x14ac:dyDescent="0.2">
      <c r="A3" s="111"/>
      <c r="B3" s="128"/>
      <c r="C3" s="128"/>
      <c r="D3" s="128"/>
      <c r="E3" s="128"/>
      <c r="F3" s="128"/>
      <c r="G3" s="128"/>
      <c r="H3" s="128"/>
      <c r="I3" s="128"/>
      <c r="J3" s="128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1:32" ht="37.5" customHeight="1" thickBot="1" x14ac:dyDescent="0.25">
      <c r="A4" s="111"/>
      <c r="B4" s="112" t="s">
        <v>601</v>
      </c>
      <c r="C4" s="112"/>
      <c r="D4" s="118" t="s">
        <v>464</v>
      </c>
      <c r="E4" s="415" t="s">
        <v>441</v>
      </c>
      <c r="F4" s="415"/>
      <c r="G4" s="415"/>
      <c r="H4" s="415"/>
      <c r="I4" s="415"/>
      <c r="J4" s="34" t="s">
        <v>280</v>
      </c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</row>
    <row r="5" spans="1:32" ht="25.5" hidden="1" customHeight="1" x14ac:dyDescent="0.2">
      <c r="A5" s="111"/>
      <c r="B5" s="196"/>
      <c r="C5" s="181"/>
      <c r="D5" s="182" t="s">
        <v>187</v>
      </c>
      <c r="E5" s="182" t="s">
        <v>188</v>
      </c>
      <c r="F5" s="182" t="s">
        <v>189</v>
      </c>
      <c r="G5" s="182" t="s">
        <v>190</v>
      </c>
      <c r="H5" s="182" t="s">
        <v>191</v>
      </c>
      <c r="I5" s="182" t="s">
        <v>220</v>
      </c>
      <c r="J5" s="182" t="s">
        <v>233</v>
      </c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</row>
    <row r="6" spans="1:32" ht="32.25" customHeight="1" x14ac:dyDescent="0.2">
      <c r="A6" s="111"/>
      <c r="B6" s="256"/>
      <c r="C6" s="191" t="s">
        <v>194</v>
      </c>
      <c r="D6" s="240"/>
      <c r="E6" s="198" t="s">
        <v>311</v>
      </c>
      <c r="F6" s="198" t="s">
        <v>589</v>
      </c>
      <c r="G6" s="198" t="s">
        <v>312</v>
      </c>
      <c r="H6" s="198" t="s">
        <v>588</v>
      </c>
      <c r="I6" s="198" t="s">
        <v>313</v>
      </c>
      <c r="J6" s="240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</row>
    <row r="7" spans="1:32" hidden="1" x14ac:dyDescent="0.2">
      <c r="A7" s="111"/>
      <c r="B7" s="197"/>
      <c r="C7" s="199"/>
      <c r="D7" s="200" t="s">
        <v>234</v>
      </c>
      <c r="E7" s="200" t="s">
        <v>235</v>
      </c>
      <c r="F7" s="200" t="s">
        <v>281</v>
      </c>
      <c r="G7" s="200" t="s">
        <v>282</v>
      </c>
      <c r="H7" s="200" t="s">
        <v>236</v>
      </c>
      <c r="I7" s="200" t="s">
        <v>254</v>
      </c>
      <c r="J7" s="200" t="s">
        <v>255</v>
      </c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</row>
    <row r="8" spans="1:32" x14ac:dyDescent="0.2">
      <c r="A8" s="111"/>
      <c r="B8" s="190" t="s">
        <v>232</v>
      </c>
      <c r="C8" s="191"/>
      <c r="D8" s="257"/>
      <c r="E8" s="257"/>
      <c r="F8" s="257"/>
      <c r="G8" s="257"/>
      <c r="H8" s="257"/>
      <c r="I8" s="257"/>
      <c r="J8" s="20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</row>
    <row r="9" spans="1:32" x14ac:dyDescent="0.2">
      <c r="A9" s="111"/>
      <c r="B9" s="183" t="s">
        <v>460</v>
      </c>
      <c r="C9" s="237" t="s">
        <v>66</v>
      </c>
      <c r="D9" s="147">
        <v>0</v>
      </c>
      <c r="E9" s="147">
        <v>0</v>
      </c>
      <c r="F9" s="147">
        <v>0</v>
      </c>
      <c r="G9" s="147">
        <v>0</v>
      </c>
      <c r="H9" s="147">
        <v>0</v>
      </c>
      <c r="I9" s="147">
        <v>0</v>
      </c>
      <c r="J9" s="146">
        <v>0</v>
      </c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</row>
    <row r="10" spans="1:32" x14ac:dyDescent="0.2">
      <c r="A10" s="111"/>
      <c r="B10" s="186" t="s">
        <v>237</v>
      </c>
      <c r="C10" s="187" t="s">
        <v>68</v>
      </c>
      <c r="D10" s="151">
        <v>175219</v>
      </c>
      <c r="E10" s="151">
        <v>412987</v>
      </c>
      <c r="F10" s="151">
        <v>45716</v>
      </c>
      <c r="G10" s="151">
        <v>102999</v>
      </c>
      <c r="H10" s="151">
        <v>56577</v>
      </c>
      <c r="I10" s="151">
        <v>29978</v>
      </c>
      <c r="J10" s="150">
        <v>823476</v>
      </c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</row>
    <row r="11" spans="1:32" x14ac:dyDescent="0.2">
      <c r="A11" s="111"/>
      <c r="B11" s="186" t="s">
        <v>238</v>
      </c>
      <c r="C11" s="187" t="s">
        <v>70</v>
      </c>
      <c r="D11" s="151">
        <v>-111668</v>
      </c>
      <c r="E11" s="151">
        <v>34172</v>
      </c>
      <c r="F11" s="151">
        <v>143111</v>
      </c>
      <c r="G11" s="151">
        <v>13709</v>
      </c>
      <c r="H11" s="151">
        <v>18743</v>
      </c>
      <c r="I11" s="151">
        <v>13475</v>
      </c>
      <c r="J11" s="150">
        <v>111542</v>
      </c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</row>
    <row r="12" spans="1:32" x14ac:dyDescent="0.2">
      <c r="A12" s="111"/>
      <c r="B12" s="273" t="s">
        <v>239</v>
      </c>
      <c r="C12" s="274" t="s">
        <v>71</v>
      </c>
      <c r="D12" s="215">
        <v>0</v>
      </c>
      <c r="E12" s="215">
        <v>363464</v>
      </c>
      <c r="F12" s="215">
        <v>0</v>
      </c>
      <c r="G12" s="215">
        <v>35505</v>
      </c>
      <c r="H12" s="215">
        <v>0</v>
      </c>
      <c r="I12" s="215">
        <v>3</v>
      </c>
      <c r="J12" s="226">
        <v>398972</v>
      </c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</row>
    <row r="13" spans="1:32" x14ac:dyDescent="0.2">
      <c r="A13" s="111"/>
      <c r="B13" s="271" t="s">
        <v>240</v>
      </c>
      <c r="C13" s="199" t="s">
        <v>82</v>
      </c>
      <c r="D13" s="272">
        <v>63551</v>
      </c>
      <c r="E13" s="272">
        <v>83695</v>
      </c>
      <c r="F13" s="272">
        <v>188827</v>
      </c>
      <c r="G13" s="272">
        <v>81203</v>
      </c>
      <c r="H13" s="272">
        <v>75320</v>
      </c>
      <c r="I13" s="272">
        <v>43450</v>
      </c>
      <c r="J13" s="277">
        <v>536046</v>
      </c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</row>
    <row r="14" spans="1:32" x14ac:dyDescent="0.2">
      <c r="A14" s="111"/>
      <c r="B14" s="190" t="s">
        <v>241</v>
      </c>
      <c r="C14" s="191"/>
      <c r="D14" s="257"/>
      <c r="E14" s="257"/>
      <c r="F14" s="257"/>
      <c r="G14" s="257"/>
      <c r="H14" s="257"/>
      <c r="I14" s="257"/>
      <c r="J14" s="20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</row>
    <row r="15" spans="1:32" x14ac:dyDescent="0.2">
      <c r="A15" s="111"/>
      <c r="B15" s="183" t="s">
        <v>460</v>
      </c>
      <c r="C15" s="188" t="s">
        <v>84</v>
      </c>
      <c r="D15" s="147">
        <v>0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6">
        <v>0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</row>
    <row r="16" spans="1:32" x14ac:dyDescent="0.2">
      <c r="A16" s="111"/>
      <c r="B16" s="186" t="s">
        <v>237</v>
      </c>
      <c r="C16" s="187" t="s">
        <v>86</v>
      </c>
      <c r="D16" s="151">
        <v>173146</v>
      </c>
      <c r="E16" s="151">
        <v>430463</v>
      </c>
      <c r="F16" s="151">
        <v>35463</v>
      </c>
      <c r="G16" s="151">
        <v>48969</v>
      </c>
      <c r="H16" s="151">
        <v>50134</v>
      </c>
      <c r="I16" s="151">
        <v>29922</v>
      </c>
      <c r="J16" s="150">
        <v>768097</v>
      </c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</row>
    <row r="17" spans="1:32" x14ac:dyDescent="0.2">
      <c r="A17" s="111"/>
      <c r="B17" s="186" t="s">
        <v>238</v>
      </c>
      <c r="C17" s="187" t="s">
        <v>88</v>
      </c>
      <c r="D17" s="151">
        <v>-112116</v>
      </c>
      <c r="E17" s="151">
        <v>21076</v>
      </c>
      <c r="F17" s="151">
        <v>143301</v>
      </c>
      <c r="G17" s="151">
        <v>11235</v>
      </c>
      <c r="H17" s="151">
        <v>18527</v>
      </c>
      <c r="I17" s="151">
        <v>13555</v>
      </c>
      <c r="J17" s="150">
        <v>95578</v>
      </c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</row>
    <row r="18" spans="1:32" x14ac:dyDescent="0.2">
      <c r="A18" s="111"/>
      <c r="B18" s="273" t="s">
        <v>239</v>
      </c>
      <c r="C18" s="274" t="s">
        <v>90</v>
      </c>
      <c r="D18" s="215">
        <v>0</v>
      </c>
      <c r="E18" s="215">
        <v>366749</v>
      </c>
      <c r="F18" s="215">
        <v>0</v>
      </c>
      <c r="G18" s="215">
        <v>20290</v>
      </c>
      <c r="H18" s="215">
        <v>0</v>
      </c>
      <c r="I18" s="215">
        <v>-6</v>
      </c>
      <c r="J18" s="226">
        <v>387033</v>
      </c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</row>
    <row r="19" spans="1:32" x14ac:dyDescent="0.2">
      <c r="A19" s="111"/>
      <c r="B19" s="271" t="s">
        <v>240</v>
      </c>
      <c r="C19" s="199" t="s">
        <v>99</v>
      </c>
      <c r="D19" s="272">
        <v>61030</v>
      </c>
      <c r="E19" s="272">
        <v>84790</v>
      </c>
      <c r="F19" s="272">
        <v>178764</v>
      </c>
      <c r="G19" s="272">
        <v>39914</v>
      </c>
      <c r="H19" s="272">
        <v>68661</v>
      </c>
      <c r="I19" s="272">
        <v>43483</v>
      </c>
      <c r="J19" s="277">
        <v>476642</v>
      </c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</row>
    <row r="20" spans="1:32" x14ac:dyDescent="0.2">
      <c r="A20" s="111"/>
      <c r="B20" s="190" t="s">
        <v>242</v>
      </c>
      <c r="C20" s="191"/>
      <c r="D20" s="257"/>
      <c r="E20" s="257"/>
      <c r="F20" s="257"/>
      <c r="G20" s="257"/>
      <c r="H20" s="257"/>
      <c r="I20" s="257"/>
      <c r="J20" s="20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</row>
    <row r="21" spans="1:32" x14ac:dyDescent="0.2">
      <c r="A21" s="111"/>
      <c r="B21" s="183" t="s">
        <v>460</v>
      </c>
      <c r="C21" s="199" t="s">
        <v>101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6">
        <v>0</v>
      </c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</row>
    <row r="22" spans="1:32" x14ac:dyDescent="0.2">
      <c r="A22" s="111"/>
      <c r="B22" s="186" t="s">
        <v>237</v>
      </c>
      <c r="C22" s="187" t="s">
        <v>103</v>
      </c>
      <c r="D22" s="151">
        <v>159505</v>
      </c>
      <c r="E22" s="151">
        <v>318134</v>
      </c>
      <c r="F22" s="151">
        <v>28203</v>
      </c>
      <c r="G22" s="151">
        <v>47719</v>
      </c>
      <c r="H22" s="151">
        <v>34028</v>
      </c>
      <c r="I22" s="151">
        <v>19777</v>
      </c>
      <c r="J22" s="150">
        <v>607366</v>
      </c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</row>
    <row r="23" spans="1:32" x14ac:dyDescent="0.2">
      <c r="A23" s="111"/>
      <c r="B23" s="186" t="s">
        <v>238</v>
      </c>
      <c r="C23" s="187" t="s">
        <v>105</v>
      </c>
      <c r="D23" s="151">
        <v>-227417</v>
      </c>
      <c r="E23" s="151">
        <v>9762</v>
      </c>
      <c r="F23" s="151">
        <v>255301</v>
      </c>
      <c r="G23" s="151">
        <v>4522</v>
      </c>
      <c r="H23" s="151">
        <v>31255</v>
      </c>
      <c r="I23" s="151">
        <v>3596</v>
      </c>
      <c r="J23" s="150">
        <v>77019</v>
      </c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</row>
    <row r="24" spans="1:32" x14ac:dyDescent="0.2">
      <c r="A24" s="111"/>
      <c r="B24" s="273" t="s">
        <v>239</v>
      </c>
      <c r="C24" s="274" t="s">
        <v>107</v>
      </c>
      <c r="D24" s="215">
        <v>1</v>
      </c>
      <c r="E24" s="215">
        <v>265164</v>
      </c>
      <c r="F24" s="215">
        <v>25</v>
      </c>
      <c r="G24" s="215">
        <v>13829</v>
      </c>
      <c r="H24" s="215">
        <v>0</v>
      </c>
      <c r="I24" s="215">
        <v>0</v>
      </c>
      <c r="J24" s="226">
        <v>279019</v>
      </c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</row>
    <row r="25" spans="1:32" x14ac:dyDescent="0.2">
      <c r="A25" s="111"/>
      <c r="B25" s="271" t="s">
        <v>240</v>
      </c>
      <c r="C25" s="199" t="s">
        <v>119</v>
      </c>
      <c r="D25" s="272">
        <v>-67913</v>
      </c>
      <c r="E25" s="272">
        <v>62732</v>
      </c>
      <c r="F25" s="272">
        <v>283479</v>
      </c>
      <c r="G25" s="272">
        <v>38412</v>
      </c>
      <c r="H25" s="272">
        <v>65283</v>
      </c>
      <c r="I25" s="272">
        <v>23373</v>
      </c>
      <c r="J25" s="277">
        <v>405366</v>
      </c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</row>
    <row r="26" spans="1:32" x14ac:dyDescent="0.2">
      <c r="A26" s="111"/>
      <c r="B26" s="190" t="s">
        <v>243</v>
      </c>
      <c r="C26" s="191"/>
      <c r="D26" s="257"/>
      <c r="E26" s="257"/>
      <c r="F26" s="257"/>
      <c r="G26" s="257"/>
      <c r="H26" s="257"/>
      <c r="I26" s="257"/>
      <c r="J26" s="20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</row>
    <row r="27" spans="1:32" x14ac:dyDescent="0.2">
      <c r="A27" s="111"/>
      <c r="B27" s="183" t="s">
        <v>460</v>
      </c>
      <c r="C27" s="199" t="s">
        <v>121</v>
      </c>
      <c r="D27" s="147">
        <v>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6">
        <v>0</v>
      </c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x14ac:dyDescent="0.2">
      <c r="A28" s="111"/>
      <c r="B28" s="186" t="s">
        <v>244</v>
      </c>
      <c r="C28" s="187" t="s">
        <v>123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0">
        <v>0</v>
      </c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x14ac:dyDescent="0.2">
      <c r="A29" s="111"/>
      <c r="B29" s="186" t="s">
        <v>245</v>
      </c>
      <c r="C29" s="187" t="s">
        <v>217</v>
      </c>
      <c r="D29" s="151">
        <v>0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0">
        <v>0</v>
      </c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</row>
    <row r="30" spans="1:32" x14ac:dyDescent="0.2">
      <c r="A30" s="111"/>
      <c r="B30" s="273" t="s">
        <v>246</v>
      </c>
      <c r="C30" s="274" t="s">
        <v>218</v>
      </c>
      <c r="D30" s="215">
        <v>0</v>
      </c>
      <c r="E30" s="215">
        <v>0</v>
      </c>
      <c r="F30" s="215">
        <v>0</v>
      </c>
      <c r="G30" s="215">
        <v>0</v>
      </c>
      <c r="H30" s="215">
        <v>0</v>
      </c>
      <c r="I30" s="215">
        <v>0</v>
      </c>
      <c r="J30" s="226">
        <v>0</v>
      </c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</row>
    <row r="31" spans="1:32" x14ac:dyDescent="0.2">
      <c r="A31" s="111"/>
      <c r="B31" s="275" t="s">
        <v>240</v>
      </c>
      <c r="C31" s="276" t="s">
        <v>125</v>
      </c>
      <c r="D31" s="272">
        <v>0</v>
      </c>
      <c r="E31" s="272">
        <v>0</v>
      </c>
      <c r="F31" s="272">
        <v>0</v>
      </c>
      <c r="G31" s="272">
        <v>0</v>
      </c>
      <c r="H31" s="272">
        <v>0</v>
      </c>
      <c r="I31" s="272">
        <v>0</v>
      </c>
      <c r="J31" s="277">
        <v>0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</row>
    <row r="32" spans="1:32" x14ac:dyDescent="0.2">
      <c r="A32" s="111"/>
      <c r="B32" s="190" t="s">
        <v>247</v>
      </c>
      <c r="C32" s="191" t="s">
        <v>132</v>
      </c>
      <c r="D32" s="168">
        <v>46586</v>
      </c>
      <c r="E32" s="168">
        <v>28658</v>
      </c>
      <c r="F32" s="168">
        <v>17207</v>
      </c>
      <c r="G32" s="168">
        <v>6149</v>
      </c>
      <c r="H32" s="168">
        <v>15005</v>
      </c>
      <c r="I32" s="168">
        <v>13575</v>
      </c>
      <c r="J32" s="166">
        <v>127180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</row>
    <row r="33" spans="1:32" x14ac:dyDescent="0.2">
      <c r="A33" s="111"/>
      <c r="B33" s="190" t="s">
        <v>248</v>
      </c>
      <c r="C33" s="191" t="s">
        <v>249</v>
      </c>
      <c r="D33" s="238"/>
      <c r="E33" s="238"/>
      <c r="F33" s="238"/>
      <c r="G33" s="238"/>
      <c r="H33" s="238"/>
      <c r="I33" s="238"/>
      <c r="J33" s="201">
        <v>0</v>
      </c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0.8" thickBot="1" x14ac:dyDescent="0.25">
      <c r="A34" s="111"/>
      <c r="B34" s="116" t="s">
        <v>250</v>
      </c>
      <c r="C34" s="192" t="s">
        <v>251</v>
      </c>
      <c r="D34" s="239"/>
      <c r="E34" s="239"/>
      <c r="F34" s="239"/>
      <c r="G34" s="239"/>
      <c r="H34" s="239"/>
      <c r="I34" s="239"/>
      <c r="J34" s="202">
        <v>127180</v>
      </c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</row>
    <row r="35" spans="1:32" x14ac:dyDescent="0.2">
      <c r="A35" s="111"/>
      <c r="B35" s="416" t="s">
        <v>465</v>
      </c>
      <c r="C35" s="416"/>
      <c r="D35" s="416"/>
      <c r="E35" s="416"/>
      <c r="F35" s="416"/>
      <c r="G35" s="416"/>
      <c r="H35" s="416"/>
      <c r="I35" s="416"/>
      <c r="J35" s="416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</row>
    <row r="36" spans="1:32" x14ac:dyDescent="0.2">
      <c r="A36" s="111"/>
      <c r="B36" s="128"/>
      <c r="C36" s="128"/>
      <c r="D36" s="128"/>
      <c r="E36" s="128"/>
      <c r="F36" s="128"/>
      <c r="G36" s="128"/>
      <c r="H36" s="128"/>
      <c r="I36" s="128"/>
      <c r="J36" s="128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</row>
    <row r="37" spans="1:32" x14ac:dyDescent="0.2">
      <c r="A37" s="111"/>
      <c r="B37" s="128"/>
      <c r="C37" s="128"/>
      <c r="D37" s="128"/>
      <c r="E37" s="128"/>
      <c r="F37" s="128"/>
      <c r="G37" s="128"/>
      <c r="H37" s="128"/>
      <c r="I37" s="128"/>
      <c r="J37" s="128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</row>
    <row r="38" spans="1:32" x14ac:dyDescent="0.2">
      <c r="A38" s="111"/>
      <c r="B38" s="128"/>
      <c r="C38" s="128"/>
      <c r="D38" s="128"/>
      <c r="E38" s="128"/>
      <c r="F38" s="128"/>
      <c r="G38" s="128"/>
      <c r="H38" s="128"/>
      <c r="I38" s="128"/>
      <c r="J38" s="128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</row>
    <row r="39" spans="1:32" x14ac:dyDescent="0.2">
      <c r="A39" s="111"/>
      <c r="B39" s="128"/>
      <c r="C39" s="128"/>
      <c r="D39" s="128"/>
      <c r="E39" s="128"/>
      <c r="F39" s="128"/>
      <c r="G39" s="128"/>
      <c r="H39" s="128"/>
      <c r="I39" s="128"/>
      <c r="J39" s="128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</row>
    <row r="40" spans="1:32" x14ac:dyDescent="0.2">
      <c r="A40" s="111"/>
      <c r="B40" s="128"/>
      <c r="C40" s="128"/>
      <c r="D40" s="128"/>
      <c r="E40" s="128"/>
      <c r="F40" s="128"/>
      <c r="G40" s="128"/>
      <c r="H40" s="128"/>
      <c r="I40" s="128"/>
      <c r="J40" s="128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</row>
    <row r="41" spans="1:32" x14ac:dyDescent="0.2">
      <c r="A41" s="111"/>
      <c r="B41" s="128"/>
      <c r="C41" s="128"/>
      <c r="D41" s="128"/>
      <c r="E41" s="128"/>
      <c r="F41" s="128"/>
      <c r="G41" s="128"/>
      <c r="H41" s="128"/>
      <c r="I41" s="128"/>
      <c r="J41" s="128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x14ac:dyDescent="0.2">
      <c r="A42" s="111"/>
      <c r="B42" s="128"/>
      <c r="C42" s="128"/>
      <c r="D42" s="128"/>
      <c r="E42" s="128"/>
      <c r="F42" s="128"/>
      <c r="G42" s="128"/>
      <c r="H42" s="128"/>
      <c r="I42" s="128"/>
      <c r="J42" s="128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</row>
    <row r="43" spans="1:32" x14ac:dyDescent="0.2">
      <c r="A43" s="111"/>
      <c r="B43" s="128"/>
      <c r="C43" s="128"/>
      <c r="D43" s="128"/>
      <c r="E43" s="128"/>
      <c r="F43" s="128"/>
      <c r="G43" s="128"/>
      <c r="H43" s="128"/>
      <c r="I43" s="128"/>
      <c r="J43" s="128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x14ac:dyDescent="0.2">
      <c r="A44" s="111"/>
      <c r="B44" s="128"/>
      <c r="C44" s="128"/>
      <c r="D44" s="128"/>
      <c r="E44" s="128"/>
      <c r="F44" s="128"/>
      <c r="G44" s="128"/>
      <c r="H44" s="128"/>
      <c r="I44" s="128"/>
      <c r="J44" s="128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x14ac:dyDescent="0.2">
      <c r="A45" s="111"/>
      <c r="B45" s="128"/>
      <c r="C45" s="128"/>
      <c r="D45" s="128"/>
      <c r="E45" s="128"/>
      <c r="F45" s="128"/>
      <c r="G45" s="128"/>
      <c r="H45" s="128"/>
      <c r="I45" s="128"/>
      <c r="J45" s="128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x14ac:dyDescent="0.2">
      <c r="A46" s="111"/>
      <c r="B46" s="128"/>
      <c r="C46" s="128"/>
      <c r="D46" s="128"/>
      <c r="E46" s="128"/>
      <c r="F46" s="128"/>
      <c r="G46" s="128"/>
      <c r="H46" s="128"/>
      <c r="I46" s="128"/>
      <c r="J46" s="128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x14ac:dyDescent="0.2">
      <c r="A47" s="111"/>
      <c r="B47" s="128"/>
      <c r="C47" s="128"/>
      <c r="D47" s="128"/>
      <c r="E47" s="128"/>
      <c r="F47" s="128"/>
      <c r="G47" s="128"/>
      <c r="H47" s="128"/>
      <c r="I47" s="128"/>
      <c r="J47" s="12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x14ac:dyDescent="0.2">
      <c r="A48" s="111"/>
      <c r="B48" s="128"/>
      <c r="C48" s="128"/>
      <c r="D48" s="128"/>
      <c r="E48" s="128"/>
      <c r="F48" s="128"/>
      <c r="G48" s="128"/>
      <c r="H48" s="128"/>
      <c r="I48" s="128"/>
      <c r="J48" s="12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x14ac:dyDescent="0.2">
      <c r="A49" s="111"/>
      <c r="B49" s="128"/>
      <c r="C49" s="128"/>
      <c r="D49" s="128"/>
      <c r="E49" s="128"/>
      <c r="F49" s="128"/>
      <c r="G49" s="128"/>
      <c r="H49" s="128"/>
      <c r="I49" s="128"/>
      <c r="J49" s="128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x14ac:dyDescent="0.2">
      <c r="A50" s="111"/>
      <c r="B50" s="128"/>
      <c r="C50" s="128"/>
      <c r="D50" s="128"/>
      <c r="E50" s="128"/>
      <c r="F50" s="128"/>
      <c r="G50" s="128"/>
      <c r="H50" s="128"/>
      <c r="I50" s="128"/>
      <c r="J50" s="128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x14ac:dyDescent="0.2">
      <c r="A51" s="111"/>
      <c r="B51" s="128"/>
      <c r="C51" s="128"/>
      <c r="D51" s="128"/>
      <c r="E51" s="128"/>
      <c r="F51" s="128"/>
      <c r="G51" s="128"/>
      <c r="H51" s="128"/>
      <c r="I51" s="128"/>
      <c r="J51" s="128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</row>
    <row r="52" spans="1:32" x14ac:dyDescent="0.2">
      <c r="A52" s="111"/>
      <c r="B52" s="128"/>
      <c r="C52" s="128"/>
      <c r="D52" s="128"/>
      <c r="E52" s="128"/>
      <c r="F52" s="128"/>
      <c r="G52" s="128"/>
      <c r="H52" s="128"/>
      <c r="I52" s="128"/>
      <c r="J52" s="128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</row>
    <row r="53" spans="1:32" x14ac:dyDescent="0.2">
      <c r="A53" s="111"/>
      <c r="B53" s="128"/>
      <c r="C53" s="128"/>
      <c r="D53" s="128"/>
      <c r="E53" s="128"/>
      <c r="F53" s="128"/>
      <c r="G53" s="128"/>
      <c r="H53" s="128"/>
      <c r="I53" s="128"/>
      <c r="J53" s="128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x14ac:dyDescent="0.2">
      <c r="A54" s="111"/>
      <c r="B54" s="128"/>
      <c r="C54" s="128"/>
      <c r="D54" s="128"/>
      <c r="E54" s="128"/>
      <c r="F54" s="128"/>
      <c r="G54" s="128"/>
      <c r="H54" s="128"/>
      <c r="I54" s="128"/>
      <c r="J54" s="128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x14ac:dyDescent="0.2">
      <c r="A55" s="111"/>
      <c r="B55" s="128"/>
      <c r="C55" s="128"/>
      <c r="D55" s="128"/>
      <c r="E55" s="128"/>
      <c r="F55" s="128"/>
      <c r="G55" s="128"/>
      <c r="H55" s="128"/>
      <c r="I55" s="128"/>
      <c r="J55" s="128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</row>
    <row r="56" spans="1:32" x14ac:dyDescent="0.2">
      <c r="A56" s="111"/>
      <c r="B56" s="128"/>
      <c r="C56" s="128"/>
      <c r="D56" s="128"/>
      <c r="E56" s="128"/>
      <c r="F56" s="128"/>
      <c r="G56" s="128"/>
      <c r="H56" s="128"/>
      <c r="I56" s="128"/>
      <c r="J56" s="128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</row>
    <row r="57" spans="1:32" x14ac:dyDescent="0.2">
      <c r="A57" s="111"/>
      <c r="B57" s="128"/>
      <c r="C57" s="128"/>
      <c r="D57" s="128"/>
      <c r="E57" s="128"/>
      <c r="F57" s="128"/>
      <c r="G57" s="128"/>
      <c r="H57" s="128"/>
      <c r="I57" s="128"/>
      <c r="J57" s="128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</row>
    <row r="58" spans="1:32" x14ac:dyDescent="0.2">
      <c r="A58" s="111"/>
      <c r="B58" s="128"/>
      <c r="C58" s="128"/>
      <c r="D58" s="128"/>
      <c r="E58" s="128"/>
      <c r="F58" s="128"/>
      <c r="G58" s="128"/>
      <c r="H58" s="128"/>
      <c r="I58" s="128"/>
      <c r="J58" s="128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x14ac:dyDescent="0.2">
      <c r="A59" s="111"/>
      <c r="B59" s="128"/>
      <c r="C59" s="128"/>
      <c r="D59" s="128"/>
      <c r="E59" s="128"/>
      <c r="F59" s="128"/>
      <c r="G59" s="128"/>
      <c r="H59" s="128"/>
      <c r="I59" s="128"/>
      <c r="J59" s="128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</row>
    <row r="60" spans="1:32" x14ac:dyDescent="0.2">
      <c r="A60" s="111"/>
      <c r="B60" s="128"/>
      <c r="C60" s="128"/>
      <c r="D60" s="128"/>
      <c r="E60" s="128"/>
      <c r="F60" s="128"/>
      <c r="G60" s="128"/>
      <c r="H60" s="128"/>
      <c r="I60" s="128"/>
      <c r="J60" s="128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</row>
    <row r="61" spans="1:32" x14ac:dyDescent="0.2">
      <c r="A61" s="111"/>
      <c r="B61" s="128"/>
      <c r="C61" s="128"/>
      <c r="D61" s="128"/>
      <c r="E61" s="128"/>
      <c r="F61" s="128"/>
      <c r="G61" s="128"/>
      <c r="H61" s="128"/>
      <c r="I61" s="128"/>
      <c r="J61" s="128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</row>
    <row r="62" spans="1:32" x14ac:dyDescent="0.2">
      <c r="A62" s="111"/>
      <c r="B62" s="128"/>
      <c r="C62" s="128"/>
      <c r="D62" s="128"/>
      <c r="E62" s="128"/>
      <c r="F62" s="128"/>
      <c r="G62" s="128"/>
      <c r="H62" s="128"/>
      <c r="I62" s="128"/>
      <c r="J62" s="128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x14ac:dyDescent="0.2">
      <c r="A63" s="111"/>
      <c r="B63" s="128"/>
      <c r="C63" s="128"/>
      <c r="D63" s="128"/>
      <c r="E63" s="128"/>
      <c r="F63" s="128"/>
      <c r="G63" s="128"/>
      <c r="H63" s="128"/>
      <c r="I63" s="128"/>
      <c r="J63" s="128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</row>
    <row r="64" spans="1:32" x14ac:dyDescent="0.2">
      <c r="A64" s="111"/>
      <c r="B64" s="128"/>
      <c r="C64" s="128"/>
      <c r="D64" s="128"/>
      <c r="E64" s="128"/>
      <c r="F64" s="128"/>
      <c r="G64" s="128"/>
      <c r="H64" s="128"/>
      <c r="I64" s="128"/>
      <c r="J64" s="128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</row>
    <row r="65" spans="1:32" x14ac:dyDescent="0.2">
      <c r="A65" s="111"/>
      <c r="B65" s="128"/>
      <c r="C65" s="128"/>
      <c r="D65" s="128"/>
      <c r="E65" s="128"/>
      <c r="F65" s="128"/>
      <c r="G65" s="128"/>
      <c r="H65" s="128"/>
      <c r="I65" s="128"/>
      <c r="J65" s="128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</row>
    <row r="66" spans="1:32" x14ac:dyDescent="0.2">
      <c r="A66" s="111"/>
      <c r="B66" s="128"/>
      <c r="C66" s="128"/>
      <c r="D66" s="128"/>
      <c r="E66" s="128"/>
      <c r="F66" s="128"/>
      <c r="G66" s="128"/>
      <c r="H66" s="128"/>
      <c r="I66" s="128"/>
      <c r="J66" s="128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</row>
    <row r="67" spans="1:32" x14ac:dyDescent="0.2">
      <c r="A67" s="111"/>
      <c r="B67" s="128"/>
      <c r="C67" s="128"/>
      <c r="D67" s="128"/>
      <c r="E67" s="128"/>
      <c r="F67" s="128"/>
      <c r="G67" s="128"/>
      <c r="H67" s="128"/>
      <c r="I67" s="128"/>
      <c r="J67" s="128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</row>
    <row r="68" spans="1:32" x14ac:dyDescent="0.2">
      <c r="A68" s="111"/>
      <c r="B68" s="128"/>
      <c r="C68" s="128"/>
      <c r="D68" s="128"/>
      <c r="E68" s="128"/>
      <c r="F68" s="128"/>
      <c r="G68" s="128"/>
      <c r="H68" s="128"/>
      <c r="I68" s="128"/>
      <c r="J68" s="128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</row>
    <row r="69" spans="1:32" x14ac:dyDescent="0.2">
      <c r="A69" s="111"/>
      <c r="B69" s="128"/>
      <c r="C69" s="128"/>
      <c r="D69" s="128"/>
      <c r="E69" s="128"/>
      <c r="F69" s="128"/>
      <c r="G69" s="128"/>
      <c r="H69" s="128"/>
      <c r="I69" s="128"/>
      <c r="J69" s="128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</row>
    <row r="70" spans="1:32" x14ac:dyDescent="0.2">
      <c r="A70" s="111"/>
      <c r="B70" s="128"/>
      <c r="C70" s="128"/>
      <c r="D70" s="128"/>
      <c r="E70" s="128"/>
      <c r="F70" s="128"/>
      <c r="G70" s="128"/>
      <c r="H70" s="128"/>
      <c r="I70" s="128"/>
      <c r="J70" s="128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</row>
    <row r="71" spans="1:32" x14ac:dyDescent="0.2">
      <c r="A71" s="111"/>
      <c r="B71" s="128"/>
      <c r="C71" s="128"/>
      <c r="D71" s="128"/>
      <c r="E71" s="128"/>
      <c r="F71" s="128"/>
      <c r="G71" s="128"/>
      <c r="H71" s="128"/>
      <c r="I71" s="128"/>
      <c r="J71" s="128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</row>
    <row r="72" spans="1:32" x14ac:dyDescent="0.2">
      <c r="A72" s="111"/>
      <c r="B72" s="128"/>
      <c r="C72" s="128"/>
      <c r="D72" s="128"/>
      <c r="E72" s="128"/>
      <c r="F72" s="128"/>
      <c r="G72" s="128"/>
      <c r="H72" s="128"/>
      <c r="I72" s="128"/>
      <c r="J72" s="128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</row>
    <row r="73" spans="1:32" x14ac:dyDescent="0.2">
      <c r="A73" s="111"/>
      <c r="B73" s="128"/>
      <c r="C73" s="128"/>
      <c r="D73" s="128"/>
      <c r="E73" s="128"/>
      <c r="F73" s="128"/>
      <c r="G73" s="128"/>
      <c r="H73" s="128"/>
      <c r="I73" s="128"/>
      <c r="J73" s="128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</row>
    <row r="74" spans="1:32" x14ac:dyDescent="0.2">
      <c r="A74" s="111"/>
      <c r="B74" s="128"/>
      <c r="C74" s="128"/>
      <c r="D74" s="128"/>
      <c r="E74" s="128"/>
      <c r="F74" s="128"/>
      <c r="G74" s="128"/>
      <c r="H74" s="128"/>
      <c r="I74" s="128"/>
      <c r="J74" s="128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</row>
    <row r="75" spans="1:32" x14ac:dyDescent="0.2">
      <c r="A75" s="111"/>
      <c r="B75" s="128"/>
      <c r="C75" s="128"/>
      <c r="D75" s="128"/>
      <c r="E75" s="128"/>
      <c r="F75" s="128"/>
      <c r="G75" s="128"/>
      <c r="H75" s="128"/>
      <c r="I75" s="128"/>
      <c r="J75" s="128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</row>
    <row r="76" spans="1:32" x14ac:dyDescent="0.2">
      <c r="A76" s="111"/>
      <c r="B76" s="128"/>
      <c r="C76" s="128"/>
      <c r="D76" s="128"/>
      <c r="E76" s="128"/>
      <c r="F76" s="128"/>
      <c r="G76" s="128"/>
      <c r="H76" s="128"/>
      <c r="I76" s="128"/>
      <c r="J76" s="128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</row>
    <row r="77" spans="1:32" x14ac:dyDescent="0.2">
      <c r="A77" s="111"/>
      <c r="B77" s="128"/>
      <c r="C77" s="128"/>
      <c r="D77" s="128"/>
      <c r="E77" s="128"/>
      <c r="F77" s="128"/>
      <c r="G77" s="128"/>
      <c r="H77" s="128"/>
      <c r="I77" s="128"/>
      <c r="J77" s="128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</row>
    <row r="78" spans="1:32" x14ac:dyDescent="0.2">
      <c r="A78" s="111"/>
      <c r="B78" s="128"/>
      <c r="C78" s="128"/>
      <c r="D78" s="128"/>
      <c r="E78" s="128"/>
      <c r="F78" s="128"/>
      <c r="G78" s="128"/>
      <c r="H78" s="128"/>
      <c r="I78" s="128"/>
      <c r="J78" s="128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</row>
    <row r="79" spans="1:32" x14ac:dyDescent="0.2">
      <c r="A79" s="111"/>
      <c r="B79" s="128"/>
      <c r="C79" s="128"/>
      <c r="D79" s="128"/>
      <c r="E79" s="128"/>
      <c r="F79" s="128"/>
      <c r="G79" s="128"/>
      <c r="H79" s="128"/>
      <c r="I79" s="128"/>
      <c r="J79" s="128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</row>
    <row r="80" spans="1:32" x14ac:dyDescent="0.2">
      <c r="A80" s="111"/>
      <c r="B80" s="128"/>
      <c r="C80" s="128"/>
      <c r="D80" s="128"/>
      <c r="E80" s="128"/>
      <c r="F80" s="128"/>
      <c r="G80" s="128"/>
      <c r="H80" s="128"/>
      <c r="I80" s="128"/>
      <c r="J80" s="128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</row>
    <row r="81" spans="1:32" x14ac:dyDescent="0.2">
      <c r="A81" s="111"/>
      <c r="B81" s="128"/>
      <c r="C81" s="128"/>
      <c r="D81" s="128"/>
      <c r="E81" s="128"/>
      <c r="F81" s="128"/>
      <c r="G81" s="128"/>
      <c r="H81" s="128"/>
      <c r="I81" s="128"/>
      <c r="J81" s="128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</row>
    <row r="82" spans="1:32" x14ac:dyDescent="0.2">
      <c r="A82" s="111"/>
      <c r="B82" s="128"/>
      <c r="C82" s="128"/>
      <c r="D82" s="128"/>
      <c r="E82" s="128"/>
      <c r="F82" s="128"/>
      <c r="G82" s="128"/>
      <c r="H82" s="128"/>
      <c r="I82" s="128"/>
      <c r="J82" s="128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</row>
    <row r="83" spans="1:32" x14ac:dyDescent="0.2">
      <c r="A83" s="111"/>
      <c r="B83" s="128"/>
      <c r="C83" s="128"/>
      <c r="D83" s="128"/>
      <c r="E83" s="128"/>
      <c r="F83" s="128"/>
      <c r="G83" s="128"/>
      <c r="H83" s="128"/>
      <c r="I83" s="128"/>
      <c r="J83" s="128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</row>
    <row r="84" spans="1:32" x14ac:dyDescent="0.2">
      <c r="A84" s="111"/>
      <c r="B84" s="128"/>
      <c r="C84" s="128"/>
      <c r="D84" s="128"/>
      <c r="E84" s="128"/>
      <c r="F84" s="128"/>
      <c r="G84" s="128"/>
      <c r="H84" s="128"/>
      <c r="I84" s="128"/>
      <c r="J84" s="128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</row>
    <row r="85" spans="1:32" x14ac:dyDescent="0.2">
      <c r="A85" s="111"/>
      <c r="B85" s="128"/>
      <c r="C85" s="128"/>
      <c r="D85" s="128"/>
      <c r="E85" s="128"/>
      <c r="F85" s="128"/>
      <c r="G85" s="128"/>
      <c r="H85" s="128"/>
      <c r="I85" s="128"/>
      <c r="J85" s="128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</row>
    <row r="86" spans="1:32" x14ac:dyDescent="0.2">
      <c r="A86" s="111"/>
      <c r="B86" s="128"/>
      <c r="C86" s="128"/>
      <c r="D86" s="128"/>
      <c r="E86" s="128"/>
      <c r="F86" s="128"/>
      <c r="G86" s="128"/>
      <c r="H86" s="128"/>
      <c r="I86" s="128"/>
      <c r="J86" s="128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</row>
    <row r="87" spans="1:32" x14ac:dyDescent="0.2">
      <c r="A87" s="111"/>
      <c r="B87" s="128"/>
      <c r="C87" s="128"/>
      <c r="D87" s="128"/>
      <c r="E87" s="128"/>
      <c r="F87" s="128"/>
      <c r="G87" s="128"/>
      <c r="H87" s="128"/>
      <c r="I87" s="128"/>
      <c r="J87" s="128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</row>
    <row r="88" spans="1:32" x14ac:dyDescent="0.2">
      <c r="A88" s="111"/>
      <c r="B88" s="128"/>
      <c r="C88" s="128"/>
      <c r="D88" s="128"/>
      <c r="E88" s="128"/>
      <c r="F88" s="128"/>
      <c r="G88" s="128"/>
      <c r="H88" s="128"/>
      <c r="I88" s="128"/>
      <c r="J88" s="128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</row>
    <row r="89" spans="1:32" x14ac:dyDescent="0.2">
      <c r="A89" s="111"/>
      <c r="B89" s="128"/>
      <c r="C89" s="128"/>
      <c r="D89" s="128"/>
      <c r="E89" s="128"/>
      <c r="F89" s="128"/>
      <c r="G89" s="128"/>
      <c r="H89" s="128"/>
      <c r="I89" s="128"/>
      <c r="J89" s="128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</row>
    <row r="90" spans="1:32" x14ac:dyDescent="0.2">
      <c r="A90" s="111"/>
      <c r="B90" s="128"/>
      <c r="C90" s="128"/>
      <c r="D90" s="128"/>
      <c r="E90" s="128"/>
      <c r="F90" s="128"/>
      <c r="G90" s="128"/>
      <c r="H90" s="128"/>
      <c r="I90" s="128"/>
      <c r="J90" s="128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</row>
    <row r="91" spans="1:32" x14ac:dyDescent="0.2">
      <c r="A91" s="111"/>
      <c r="B91" s="128"/>
      <c r="C91" s="128"/>
      <c r="D91" s="128"/>
      <c r="E91" s="128"/>
      <c r="F91" s="128"/>
      <c r="G91" s="128"/>
      <c r="H91" s="128"/>
      <c r="I91" s="128"/>
      <c r="J91" s="128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</row>
    <row r="92" spans="1:32" x14ac:dyDescent="0.2">
      <c r="A92" s="111"/>
      <c r="B92" s="128"/>
      <c r="C92" s="128"/>
      <c r="D92" s="128"/>
      <c r="E92" s="128"/>
      <c r="F92" s="128"/>
      <c r="G92" s="128"/>
      <c r="H92" s="128"/>
      <c r="I92" s="128"/>
      <c r="J92" s="128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</row>
    <row r="93" spans="1:32" x14ac:dyDescent="0.2">
      <c r="A93" s="111"/>
      <c r="B93" s="128"/>
      <c r="C93" s="128"/>
      <c r="D93" s="128"/>
      <c r="E93" s="128"/>
      <c r="F93" s="128"/>
      <c r="G93" s="128"/>
      <c r="H93" s="128"/>
      <c r="I93" s="128"/>
      <c r="J93" s="128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</row>
    <row r="94" spans="1:32" x14ac:dyDescent="0.2">
      <c r="A94" s="111"/>
      <c r="B94" s="128"/>
      <c r="C94" s="128"/>
      <c r="D94" s="128"/>
      <c r="E94" s="128"/>
      <c r="F94" s="128"/>
      <c r="G94" s="128"/>
      <c r="H94" s="128"/>
      <c r="I94" s="128"/>
      <c r="J94" s="128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</row>
    <row r="95" spans="1:32" x14ac:dyDescent="0.2">
      <c r="A95" s="111"/>
      <c r="B95" s="128"/>
      <c r="C95" s="128"/>
      <c r="D95" s="128"/>
      <c r="E95" s="128"/>
      <c r="F95" s="128"/>
      <c r="G95" s="128"/>
      <c r="H95" s="128"/>
      <c r="I95" s="128"/>
      <c r="J95" s="128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</row>
    <row r="96" spans="1:32" x14ac:dyDescent="0.2">
      <c r="A96" s="111"/>
      <c r="B96" s="128"/>
      <c r="C96" s="128"/>
      <c r="D96" s="128"/>
      <c r="E96" s="128"/>
      <c r="F96" s="128"/>
      <c r="G96" s="128"/>
      <c r="H96" s="128"/>
      <c r="I96" s="128"/>
      <c r="J96" s="128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</row>
    <row r="97" spans="1:32" x14ac:dyDescent="0.2">
      <c r="A97" s="111"/>
      <c r="B97" s="128"/>
      <c r="C97" s="128"/>
      <c r="D97" s="128"/>
      <c r="E97" s="128"/>
      <c r="F97" s="128"/>
      <c r="G97" s="128"/>
      <c r="H97" s="128"/>
      <c r="I97" s="128"/>
      <c r="J97" s="128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</row>
    <row r="98" spans="1:32" x14ac:dyDescent="0.2">
      <c r="A98" s="111"/>
      <c r="B98" s="128"/>
      <c r="C98" s="128"/>
      <c r="D98" s="128"/>
      <c r="E98" s="128"/>
      <c r="F98" s="128"/>
      <c r="G98" s="128"/>
      <c r="H98" s="128"/>
      <c r="I98" s="128"/>
      <c r="J98" s="128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</row>
    <row r="99" spans="1:32" x14ac:dyDescent="0.2">
      <c r="A99" s="111"/>
      <c r="B99" s="128"/>
      <c r="C99" s="128"/>
      <c r="D99" s="128"/>
      <c r="E99" s="128"/>
      <c r="F99" s="128"/>
      <c r="G99" s="128"/>
      <c r="H99" s="128"/>
      <c r="I99" s="128"/>
      <c r="J99" s="128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</row>
    <row r="100" spans="1:32" x14ac:dyDescent="0.2">
      <c r="A100" s="111"/>
      <c r="B100" s="128"/>
      <c r="C100" s="128"/>
      <c r="D100" s="128"/>
      <c r="E100" s="128"/>
      <c r="F100" s="128"/>
      <c r="G100" s="128"/>
      <c r="H100" s="128"/>
      <c r="I100" s="128"/>
      <c r="J100" s="128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</row>
    <row r="101" spans="1:32" x14ac:dyDescent="0.2">
      <c r="K101" s="111"/>
      <c r="L101" s="111"/>
    </row>
  </sheetData>
  <mergeCells count="2">
    <mergeCell ref="E4:I4"/>
    <mergeCell ref="B35:J35"/>
  </mergeCells>
  <hyperlinks>
    <hyperlink ref="A1" location="MAIN!A4" display="MAIN" xr:uid="{00000000-0004-0000-0D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8" tint="0.79985961485641044"/>
  </sheetPr>
  <dimension ref="A1:Y100"/>
  <sheetViews>
    <sheetView workbookViewId="0">
      <pane xSplit="3" ySplit="7" topLeftCell="D8" activePane="bottomRight" state="frozen"/>
      <selection pane="topRight" activeCell="E1" sqref="E1"/>
      <selection pane="bottomLeft" activeCell="A8" sqref="A8"/>
      <selection pane="bottomRight" activeCell="K40" sqref="K40"/>
    </sheetView>
  </sheetViews>
  <sheetFormatPr baseColWidth="10" defaultColWidth="9" defaultRowHeight="10.199999999999999" x14ac:dyDescent="0.2"/>
  <cols>
    <col min="1" max="1" width="9.7109375" style="3" customWidth="1"/>
    <col min="2" max="2" width="47" style="130" customWidth="1"/>
    <col min="3" max="3" width="7.140625" style="130" hidden="1" customWidth="1"/>
    <col min="4" max="9" width="14.42578125" style="130" customWidth="1"/>
    <col min="10" max="10" width="16.140625" style="130" customWidth="1"/>
    <col min="11" max="11" width="6.42578125" style="3" customWidth="1"/>
    <col min="12" max="16384" width="9" style="3"/>
  </cols>
  <sheetData>
    <row r="1" spans="1:25" ht="18.75" customHeight="1" thickBot="1" x14ac:dyDescent="0.25">
      <c r="A1" s="113" t="s">
        <v>47</v>
      </c>
      <c r="B1" s="128"/>
      <c r="C1" s="128"/>
      <c r="D1" s="128"/>
      <c r="E1" s="128"/>
      <c r="F1" s="128"/>
      <c r="G1" s="128"/>
      <c r="H1" s="128"/>
      <c r="I1" s="128"/>
      <c r="J1" s="128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5" ht="12.75" customHeight="1" x14ac:dyDescent="0.2">
      <c r="A2" s="111"/>
      <c r="B2" s="30" t="s">
        <v>606</v>
      </c>
      <c r="C2" s="128"/>
      <c r="D2" s="128"/>
      <c r="E2" s="128"/>
      <c r="F2" s="128"/>
      <c r="G2" s="128"/>
      <c r="H2" s="128"/>
      <c r="I2" s="128"/>
      <c r="J2" s="128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x14ac:dyDescent="0.2">
      <c r="A3" s="111"/>
      <c r="B3" s="128"/>
      <c r="C3" s="128"/>
      <c r="D3" s="128"/>
      <c r="E3" s="128"/>
      <c r="F3" s="128"/>
      <c r="G3" s="128"/>
      <c r="H3" s="128"/>
      <c r="I3" s="128"/>
      <c r="J3" s="128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5" ht="36.75" customHeight="1" thickBot="1" x14ac:dyDescent="0.25">
      <c r="A4" s="111"/>
      <c r="B4" s="112" t="s">
        <v>601</v>
      </c>
      <c r="C4" s="112"/>
      <c r="D4" s="118" t="s">
        <v>464</v>
      </c>
      <c r="E4" s="415" t="s">
        <v>466</v>
      </c>
      <c r="F4" s="415"/>
      <c r="G4" s="415"/>
      <c r="H4" s="415"/>
      <c r="I4" s="415"/>
      <c r="J4" s="34" t="s">
        <v>280</v>
      </c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5" hidden="1" x14ac:dyDescent="0.2">
      <c r="A5" s="111"/>
      <c r="B5" s="196"/>
      <c r="C5" s="181"/>
      <c r="D5" s="182" t="s">
        <v>256</v>
      </c>
      <c r="E5" s="182" t="s">
        <v>257</v>
      </c>
      <c r="F5" s="182" t="s">
        <v>283</v>
      </c>
      <c r="G5" s="182" t="s">
        <v>284</v>
      </c>
      <c r="H5" s="182" t="s">
        <v>285</v>
      </c>
      <c r="I5" s="182" t="s">
        <v>258</v>
      </c>
      <c r="J5" s="182" t="s">
        <v>286</v>
      </c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5" ht="21.75" customHeight="1" x14ac:dyDescent="0.2">
      <c r="A6" s="111"/>
      <c r="B6" s="256"/>
      <c r="C6" s="191" t="s">
        <v>287</v>
      </c>
      <c r="D6" s="240"/>
      <c r="E6" s="198" t="s">
        <v>311</v>
      </c>
      <c r="F6" s="198" t="s">
        <v>539</v>
      </c>
      <c r="G6" s="198" t="s">
        <v>313</v>
      </c>
      <c r="H6" s="198" t="s">
        <v>312</v>
      </c>
      <c r="I6" s="198" t="s">
        <v>540</v>
      </c>
      <c r="J6" s="240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</row>
    <row r="7" spans="1:25" hidden="1" x14ac:dyDescent="0.2">
      <c r="A7" s="111"/>
      <c r="B7" s="197"/>
      <c r="C7" s="199"/>
      <c r="D7" s="200" t="s">
        <v>288</v>
      </c>
      <c r="E7" s="200" t="s">
        <v>289</v>
      </c>
      <c r="F7" s="200" t="s">
        <v>290</v>
      </c>
      <c r="G7" s="200" t="s">
        <v>291</v>
      </c>
      <c r="H7" s="200" t="s">
        <v>292</v>
      </c>
      <c r="I7" s="200" t="s">
        <v>261</v>
      </c>
      <c r="J7" s="200" t="s">
        <v>262</v>
      </c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</row>
    <row r="8" spans="1:25" x14ac:dyDescent="0.2">
      <c r="A8" s="111"/>
      <c r="B8" s="190" t="s">
        <v>232</v>
      </c>
      <c r="C8" s="191" t="s">
        <v>260</v>
      </c>
      <c r="D8" s="257"/>
      <c r="E8" s="257"/>
      <c r="F8" s="257"/>
      <c r="G8" s="257"/>
      <c r="H8" s="257"/>
      <c r="I8" s="257"/>
      <c r="J8" s="20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</row>
    <row r="9" spans="1:25" x14ac:dyDescent="0.2">
      <c r="A9" s="111"/>
      <c r="B9" s="236" t="s">
        <v>264</v>
      </c>
      <c r="C9" s="237" t="s">
        <v>265</v>
      </c>
      <c r="D9" s="147">
        <v>674623</v>
      </c>
      <c r="E9" s="147">
        <v>160285</v>
      </c>
      <c r="F9" s="147">
        <v>50325</v>
      </c>
      <c r="G9" s="147">
        <v>28279</v>
      </c>
      <c r="H9" s="147">
        <v>12957</v>
      </c>
      <c r="I9" s="147">
        <v>168</v>
      </c>
      <c r="J9" s="146">
        <v>926637</v>
      </c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spans="1:25" x14ac:dyDescent="0.2">
      <c r="A10" s="111"/>
      <c r="B10" s="258" t="s">
        <v>239</v>
      </c>
      <c r="C10" s="259" t="s">
        <v>266</v>
      </c>
      <c r="D10" s="260">
        <v>0</v>
      </c>
      <c r="E10" s="260">
        <v>76339</v>
      </c>
      <c r="F10" s="260">
        <v>0</v>
      </c>
      <c r="G10" s="260">
        <v>0</v>
      </c>
      <c r="H10" s="260">
        <v>6378</v>
      </c>
      <c r="I10" s="260">
        <v>0</v>
      </c>
      <c r="J10" s="164">
        <v>82717</v>
      </c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</row>
    <row r="11" spans="1:25" x14ac:dyDescent="0.2">
      <c r="A11" s="111"/>
      <c r="B11" s="401" t="s">
        <v>240</v>
      </c>
      <c r="C11" s="191" t="s">
        <v>267</v>
      </c>
      <c r="D11" s="168">
        <v>674623</v>
      </c>
      <c r="E11" s="168">
        <v>83946</v>
      </c>
      <c r="F11" s="168">
        <v>50325</v>
      </c>
      <c r="G11" s="168">
        <v>28279</v>
      </c>
      <c r="H11" s="168">
        <v>6579</v>
      </c>
      <c r="I11" s="168">
        <v>168</v>
      </c>
      <c r="J11" s="166">
        <v>843920</v>
      </c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</row>
    <row r="12" spans="1:25" x14ac:dyDescent="0.2">
      <c r="A12" s="111"/>
      <c r="B12" s="190" t="s">
        <v>241</v>
      </c>
      <c r="C12" s="191" t="s">
        <v>260</v>
      </c>
      <c r="D12" s="257"/>
      <c r="E12" s="257"/>
      <c r="F12" s="257"/>
      <c r="G12" s="257"/>
      <c r="H12" s="257"/>
      <c r="I12" s="257"/>
      <c r="J12" s="20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</row>
    <row r="13" spans="1:25" x14ac:dyDescent="0.2">
      <c r="A13" s="111"/>
      <c r="B13" s="236" t="s">
        <v>264</v>
      </c>
      <c r="C13" s="188" t="s">
        <v>268</v>
      </c>
      <c r="D13" s="147">
        <v>673685</v>
      </c>
      <c r="E13" s="147">
        <v>142490</v>
      </c>
      <c r="F13" s="147">
        <v>49515</v>
      </c>
      <c r="G13" s="147">
        <v>28906</v>
      </c>
      <c r="H13" s="147">
        <v>6432</v>
      </c>
      <c r="I13" s="147">
        <v>168</v>
      </c>
      <c r="J13" s="146">
        <v>901196</v>
      </c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</row>
    <row r="14" spans="1:25" x14ac:dyDescent="0.2">
      <c r="A14" s="111"/>
      <c r="B14" s="261" t="s">
        <v>239</v>
      </c>
      <c r="C14" s="262" t="s">
        <v>269</v>
      </c>
      <c r="D14" s="260">
        <v>0</v>
      </c>
      <c r="E14" s="260">
        <v>62296</v>
      </c>
      <c r="F14" s="260">
        <v>0</v>
      </c>
      <c r="G14" s="260">
        <v>0</v>
      </c>
      <c r="H14" s="260">
        <v>2772</v>
      </c>
      <c r="I14" s="260">
        <v>0</v>
      </c>
      <c r="J14" s="164">
        <v>65068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</row>
    <row r="15" spans="1:25" x14ac:dyDescent="0.2">
      <c r="A15" s="111"/>
      <c r="B15" s="401" t="s">
        <v>240</v>
      </c>
      <c r="C15" s="191" t="s">
        <v>270</v>
      </c>
      <c r="D15" s="168">
        <v>673685</v>
      </c>
      <c r="E15" s="168">
        <v>80194</v>
      </c>
      <c r="F15" s="168">
        <v>49515</v>
      </c>
      <c r="G15" s="168">
        <v>28906</v>
      </c>
      <c r="H15" s="168">
        <v>3660</v>
      </c>
      <c r="I15" s="168">
        <v>168</v>
      </c>
      <c r="J15" s="166">
        <v>836128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</row>
    <row r="16" spans="1:25" x14ac:dyDescent="0.2">
      <c r="A16" s="111"/>
      <c r="B16" s="190" t="s">
        <v>242</v>
      </c>
      <c r="C16" s="191" t="s">
        <v>260</v>
      </c>
      <c r="D16" s="257"/>
      <c r="E16" s="257"/>
      <c r="F16" s="257"/>
      <c r="G16" s="257"/>
      <c r="H16" s="257"/>
      <c r="I16" s="257"/>
      <c r="J16" s="20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</row>
    <row r="17" spans="1:25" x14ac:dyDescent="0.2">
      <c r="A17" s="111"/>
      <c r="B17" s="236" t="s">
        <v>264</v>
      </c>
      <c r="C17" s="263" t="s">
        <v>271</v>
      </c>
      <c r="D17" s="147">
        <v>576652</v>
      </c>
      <c r="E17" s="147">
        <v>87827</v>
      </c>
      <c r="F17" s="147">
        <v>35242</v>
      </c>
      <c r="G17" s="147">
        <v>12623</v>
      </c>
      <c r="H17" s="147">
        <v>2841</v>
      </c>
      <c r="I17" s="147">
        <v>0</v>
      </c>
      <c r="J17" s="146">
        <v>715185</v>
      </c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</row>
    <row r="18" spans="1:25" x14ac:dyDescent="0.2">
      <c r="A18" s="111"/>
      <c r="B18" s="261" t="s">
        <v>239</v>
      </c>
      <c r="C18" s="262" t="s">
        <v>272</v>
      </c>
      <c r="D18" s="260">
        <v>0</v>
      </c>
      <c r="E18" s="260">
        <v>49691</v>
      </c>
      <c r="F18" s="260">
        <v>0</v>
      </c>
      <c r="G18" s="260">
        <v>0</v>
      </c>
      <c r="H18" s="260">
        <v>1236</v>
      </c>
      <c r="I18" s="260">
        <v>0</v>
      </c>
      <c r="J18" s="164">
        <v>50927</v>
      </c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</row>
    <row r="19" spans="1:25" x14ac:dyDescent="0.2">
      <c r="A19" s="111"/>
      <c r="B19" s="401" t="s">
        <v>240</v>
      </c>
      <c r="C19" s="191" t="s">
        <v>273</v>
      </c>
      <c r="D19" s="168">
        <v>576652</v>
      </c>
      <c r="E19" s="168">
        <v>38136</v>
      </c>
      <c r="F19" s="168">
        <v>35242</v>
      </c>
      <c r="G19" s="168">
        <v>12623</v>
      </c>
      <c r="H19" s="168">
        <v>1605</v>
      </c>
      <c r="I19" s="168">
        <v>0</v>
      </c>
      <c r="J19" s="166">
        <v>664258</v>
      </c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</row>
    <row r="20" spans="1:25" x14ac:dyDescent="0.2">
      <c r="A20" s="111"/>
      <c r="B20" s="190" t="s">
        <v>243</v>
      </c>
      <c r="C20" s="191" t="s">
        <v>260</v>
      </c>
      <c r="D20" s="257"/>
      <c r="E20" s="257"/>
      <c r="F20" s="257"/>
      <c r="G20" s="257"/>
      <c r="H20" s="257"/>
      <c r="I20" s="257"/>
      <c r="J20" s="20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</row>
    <row r="21" spans="1:25" x14ac:dyDescent="0.2">
      <c r="A21" s="111"/>
      <c r="B21" s="236" t="s">
        <v>264</v>
      </c>
      <c r="C21" s="263" t="s">
        <v>274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6">
        <v>0</v>
      </c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  <row r="22" spans="1:25" x14ac:dyDescent="0.2">
      <c r="A22" s="111"/>
      <c r="B22" s="261" t="s">
        <v>246</v>
      </c>
      <c r="C22" s="262" t="s">
        <v>275</v>
      </c>
      <c r="D22" s="260">
        <v>0</v>
      </c>
      <c r="E22" s="260">
        <v>0</v>
      </c>
      <c r="F22" s="260">
        <v>0</v>
      </c>
      <c r="G22" s="260">
        <v>0</v>
      </c>
      <c r="H22" s="260">
        <v>0</v>
      </c>
      <c r="I22" s="260">
        <v>0</v>
      </c>
      <c r="J22" s="164">
        <v>0</v>
      </c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</row>
    <row r="23" spans="1:25" x14ac:dyDescent="0.2">
      <c r="A23" s="111"/>
      <c r="B23" s="401" t="s">
        <v>240</v>
      </c>
      <c r="C23" s="191" t="s">
        <v>276</v>
      </c>
      <c r="D23" s="168">
        <v>0</v>
      </c>
      <c r="E23" s="168">
        <v>0</v>
      </c>
      <c r="F23" s="168">
        <v>0</v>
      </c>
      <c r="G23" s="168">
        <v>0</v>
      </c>
      <c r="H23" s="168">
        <v>0</v>
      </c>
      <c r="I23" s="168">
        <v>0</v>
      </c>
      <c r="J23" s="166">
        <v>0</v>
      </c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25" x14ac:dyDescent="0.2">
      <c r="A24" s="111"/>
      <c r="B24" s="190" t="s">
        <v>247</v>
      </c>
      <c r="C24" s="191" t="s">
        <v>277</v>
      </c>
      <c r="D24" s="168">
        <v>129019</v>
      </c>
      <c r="E24" s="168">
        <v>44425</v>
      </c>
      <c r="F24" s="168">
        <v>19564</v>
      </c>
      <c r="G24" s="168">
        <v>15950</v>
      </c>
      <c r="H24" s="168">
        <v>2315</v>
      </c>
      <c r="I24" s="168">
        <v>0</v>
      </c>
      <c r="J24" s="166">
        <v>211273</v>
      </c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</row>
    <row r="25" spans="1:25" x14ac:dyDescent="0.2">
      <c r="A25" s="111"/>
      <c r="B25" s="190" t="s">
        <v>248</v>
      </c>
      <c r="C25" s="191" t="s">
        <v>278</v>
      </c>
      <c r="D25" s="238"/>
      <c r="E25" s="238"/>
      <c r="F25" s="238"/>
      <c r="G25" s="238"/>
      <c r="H25" s="238"/>
      <c r="I25" s="238"/>
      <c r="J25" s="201">
        <v>47941</v>
      </c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</row>
    <row r="26" spans="1:25" ht="10.8" thickBot="1" x14ac:dyDescent="0.25">
      <c r="A26" s="111"/>
      <c r="B26" s="116" t="s">
        <v>250</v>
      </c>
      <c r="C26" s="192" t="s">
        <v>279</v>
      </c>
      <c r="D26" s="239"/>
      <c r="E26" s="239"/>
      <c r="F26" s="239"/>
      <c r="G26" s="239"/>
      <c r="H26" s="239"/>
      <c r="I26" s="239"/>
      <c r="J26" s="202">
        <v>259214</v>
      </c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</row>
    <row r="27" spans="1:25" x14ac:dyDescent="0.2">
      <c r="A27" s="111"/>
      <c r="B27" s="416" t="s">
        <v>465</v>
      </c>
      <c r="C27" s="416"/>
      <c r="D27" s="416"/>
      <c r="E27" s="416"/>
      <c r="F27" s="416"/>
      <c r="G27" s="416"/>
      <c r="H27" s="416"/>
      <c r="I27" s="416"/>
      <c r="J27" s="416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</row>
    <row r="28" spans="1:25" x14ac:dyDescent="0.2">
      <c r="A28" s="111"/>
      <c r="B28" s="128"/>
      <c r="C28" s="128"/>
      <c r="D28" s="128"/>
      <c r="E28" s="128"/>
      <c r="F28" s="128"/>
      <c r="G28" s="128"/>
      <c r="H28" s="128"/>
      <c r="I28" s="128"/>
      <c r="J28" s="128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</row>
    <row r="29" spans="1:25" x14ac:dyDescent="0.2">
      <c r="A29" s="111"/>
      <c r="B29" s="128"/>
      <c r="C29" s="128"/>
      <c r="D29" s="128"/>
      <c r="E29" s="128"/>
      <c r="F29" s="128"/>
      <c r="G29" s="128"/>
      <c r="H29" s="128"/>
      <c r="I29" s="128"/>
      <c r="J29" s="128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</row>
    <row r="30" spans="1:25" x14ac:dyDescent="0.2">
      <c r="A30" s="111"/>
      <c r="B30" s="128"/>
      <c r="C30" s="128"/>
      <c r="D30" s="128"/>
      <c r="E30" s="128"/>
      <c r="F30" s="128"/>
      <c r="G30" s="128"/>
      <c r="H30" s="128"/>
      <c r="I30" s="128"/>
      <c r="J30" s="128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</row>
    <row r="31" spans="1:25" x14ac:dyDescent="0.2">
      <c r="A31" s="111"/>
      <c r="B31" s="128"/>
      <c r="C31" s="128"/>
      <c r="D31" s="128"/>
      <c r="E31" s="128"/>
      <c r="F31" s="128"/>
      <c r="G31" s="128"/>
      <c r="H31" s="128"/>
      <c r="I31" s="128"/>
      <c r="J31" s="128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</row>
    <row r="32" spans="1:25" x14ac:dyDescent="0.2">
      <c r="A32" s="111"/>
      <c r="B32" s="128"/>
      <c r="C32" s="128"/>
      <c r="D32" s="128"/>
      <c r="E32" s="128"/>
      <c r="F32" s="128"/>
      <c r="G32" s="128"/>
      <c r="H32" s="128"/>
      <c r="I32" s="128"/>
      <c r="J32" s="128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</row>
    <row r="33" spans="1:25" x14ac:dyDescent="0.2">
      <c r="A33" s="111"/>
      <c r="B33" s="128"/>
      <c r="C33" s="128"/>
      <c r="D33" s="128"/>
      <c r="E33" s="128"/>
      <c r="F33" s="128"/>
      <c r="G33" s="128"/>
      <c r="H33" s="128"/>
      <c r="I33" s="128"/>
      <c r="J33" s="128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</row>
    <row r="34" spans="1:25" x14ac:dyDescent="0.2">
      <c r="A34" s="111"/>
      <c r="B34" s="128"/>
      <c r="C34" s="128"/>
      <c r="D34" s="128"/>
      <c r="E34" s="128"/>
      <c r="F34" s="128"/>
      <c r="G34" s="128"/>
      <c r="H34" s="128"/>
      <c r="I34" s="128"/>
      <c r="J34" s="128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</row>
    <row r="35" spans="1:25" x14ac:dyDescent="0.2">
      <c r="A35" s="111"/>
      <c r="B35" s="128"/>
      <c r="C35" s="128"/>
      <c r="D35" s="128"/>
      <c r="E35" s="128"/>
      <c r="F35" s="128"/>
      <c r="G35" s="128"/>
      <c r="H35" s="128"/>
      <c r="I35" s="128"/>
      <c r="J35" s="128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</row>
    <row r="36" spans="1:25" x14ac:dyDescent="0.2">
      <c r="A36" s="111"/>
      <c r="B36" s="128"/>
      <c r="C36" s="128"/>
      <c r="D36" s="128"/>
      <c r="E36" s="128"/>
      <c r="F36" s="128"/>
      <c r="G36" s="128"/>
      <c r="H36" s="128"/>
      <c r="I36" s="128"/>
      <c r="J36" s="128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</row>
    <row r="37" spans="1:25" x14ac:dyDescent="0.2">
      <c r="A37" s="111"/>
      <c r="B37" s="128"/>
      <c r="C37" s="128"/>
      <c r="D37" s="128"/>
      <c r="E37" s="128"/>
      <c r="F37" s="128"/>
      <c r="G37" s="128"/>
      <c r="H37" s="128"/>
      <c r="I37" s="128"/>
      <c r="J37" s="128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</row>
    <row r="38" spans="1:25" x14ac:dyDescent="0.2">
      <c r="A38" s="111"/>
      <c r="B38" s="128"/>
      <c r="C38" s="128"/>
      <c r="D38" s="128"/>
      <c r="E38" s="128"/>
      <c r="F38" s="128"/>
      <c r="G38" s="128"/>
      <c r="H38" s="128"/>
      <c r="I38" s="128"/>
      <c r="J38" s="128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</row>
    <row r="39" spans="1:25" x14ac:dyDescent="0.2">
      <c r="A39" s="111"/>
      <c r="B39" s="128"/>
      <c r="C39" s="128"/>
      <c r="D39" s="128"/>
      <c r="E39" s="128"/>
      <c r="F39" s="128"/>
      <c r="G39" s="128"/>
      <c r="H39" s="128"/>
      <c r="I39" s="128"/>
      <c r="J39" s="128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</row>
    <row r="40" spans="1:25" x14ac:dyDescent="0.2">
      <c r="A40" s="111"/>
      <c r="B40" s="128"/>
      <c r="C40" s="128"/>
      <c r="D40" s="128"/>
      <c r="E40" s="128"/>
      <c r="F40" s="128"/>
      <c r="G40" s="128"/>
      <c r="H40" s="128"/>
      <c r="I40" s="128"/>
      <c r="J40" s="128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</row>
    <row r="41" spans="1:25" x14ac:dyDescent="0.2">
      <c r="A41" s="111"/>
      <c r="B41" s="128"/>
      <c r="C41" s="128"/>
      <c r="D41" s="128"/>
      <c r="E41" s="128"/>
      <c r="F41" s="128"/>
      <c r="G41" s="128"/>
      <c r="H41" s="128"/>
      <c r="I41" s="128"/>
      <c r="J41" s="128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</row>
    <row r="42" spans="1:25" x14ac:dyDescent="0.2">
      <c r="A42" s="111"/>
      <c r="B42" s="128"/>
      <c r="C42" s="128"/>
      <c r="D42" s="128"/>
      <c r="E42" s="128"/>
      <c r="F42" s="128"/>
      <c r="G42" s="128"/>
      <c r="H42" s="128"/>
      <c r="I42" s="128"/>
      <c r="J42" s="128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</row>
    <row r="43" spans="1:25" x14ac:dyDescent="0.2">
      <c r="A43" s="111"/>
      <c r="B43" s="128"/>
      <c r="C43" s="128"/>
      <c r="D43" s="128"/>
      <c r="E43" s="128"/>
      <c r="F43" s="128"/>
      <c r="G43" s="128"/>
      <c r="H43" s="128"/>
      <c r="I43" s="128"/>
      <c r="J43" s="128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</row>
    <row r="44" spans="1:25" x14ac:dyDescent="0.2">
      <c r="A44" s="111"/>
      <c r="B44" s="128"/>
      <c r="C44" s="128"/>
      <c r="D44" s="128"/>
      <c r="E44" s="128"/>
      <c r="F44" s="128"/>
      <c r="G44" s="128"/>
      <c r="H44" s="128"/>
      <c r="I44" s="128"/>
      <c r="J44" s="128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</row>
    <row r="45" spans="1:25" x14ac:dyDescent="0.2">
      <c r="A45" s="111"/>
      <c r="B45" s="128"/>
      <c r="C45" s="128"/>
      <c r="D45" s="128"/>
      <c r="E45" s="128"/>
      <c r="F45" s="128"/>
      <c r="G45" s="128"/>
      <c r="H45" s="128"/>
      <c r="I45" s="128"/>
      <c r="J45" s="128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</row>
    <row r="46" spans="1:25" x14ac:dyDescent="0.2">
      <c r="A46" s="111"/>
      <c r="B46" s="128"/>
      <c r="C46" s="128"/>
      <c r="D46" s="128"/>
      <c r="E46" s="128"/>
      <c r="F46" s="128"/>
      <c r="G46" s="128"/>
      <c r="H46" s="128"/>
      <c r="I46" s="128"/>
      <c r="J46" s="128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</row>
    <row r="47" spans="1:25" x14ac:dyDescent="0.2">
      <c r="A47" s="111"/>
      <c r="B47" s="128"/>
      <c r="C47" s="128"/>
      <c r="D47" s="128"/>
      <c r="E47" s="128"/>
      <c r="F47" s="128"/>
      <c r="G47" s="128"/>
      <c r="H47" s="128"/>
      <c r="I47" s="128"/>
      <c r="J47" s="12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</row>
    <row r="48" spans="1:25" x14ac:dyDescent="0.2">
      <c r="A48" s="111"/>
      <c r="B48" s="128"/>
      <c r="C48" s="128"/>
      <c r="D48" s="128"/>
      <c r="E48" s="128"/>
      <c r="F48" s="128"/>
      <c r="G48" s="128"/>
      <c r="H48" s="128"/>
      <c r="I48" s="128"/>
      <c r="J48" s="12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</row>
    <row r="49" spans="1:25" x14ac:dyDescent="0.2">
      <c r="A49" s="111"/>
      <c r="B49" s="128"/>
      <c r="C49" s="128"/>
      <c r="D49" s="128"/>
      <c r="E49" s="128"/>
      <c r="F49" s="128"/>
      <c r="G49" s="128"/>
      <c r="H49" s="128"/>
      <c r="I49" s="128"/>
      <c r="J49" s="128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</row>
    <row r="50" spans="1:25" x14ac:dyDescent="0.2">
      <c r="A50" s="111"/>
      <c r="B50" s="128"/>
      <c r="C50" s="128"/>
      <c r="D50" s="128"/>
      <c r="E50" s="128"/>
      <c r="F50" s="128"/>
      <c r="G50" s="128"/>
      <c r="H50" s="128"/>
      <c r="I50" s="128"/>
      <c r="J50" s="128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</row>
    <row r="51" spans="1:25" x14ac:dyDescent="0.2">
      <c r="A51" s="111"/>
      <c r="B51" s="128"/>
      <c r="C51" s="128"/>
      <c r="D51" s="128"/>
      <c r="E51" s="128"/>
      <c r="F51" s="128"/>
      <c r="G51" s="128"/>
      <c r="H51" s="128"/>
      <c r="I51" s="128"/>
      <c r="J51" s="128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</row>
    <row r="52" spans="1:25" x14ac:dyDescent="0.2">
      <c r="A52" s="111"/>
      <c r="B52" s="128"/>
      <c r="C52" s="128"/>
      <c r="D52" s="128"/>
      <c r="E52" s="128"/>
      <c r="F52" s="128"/>
      <c r="G52" s="128"/>
      <c r="H52" s="128"/>
      <c r="I52" s="128"/>
      <c r="J52" s="128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</row>
    <row r="53" spans="1:25" x14ac:dyDescent="0.2">
      <c r="A53" s="111"/>
      <c r="B53" s="128"/>
      <c r="C53" s="128"/>
      <c r="D53" s="128"/>
      <c r="E53" s="128"/>
      <c r="F53" s="128"/>
      <c r="G53" s="128"/>
      <c r="H53" s="128"/>
      <c r="I53" s="128"/>
      <c r="J53" s="128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</row>
    <row r="54" spans="1:25" x14ac:dyDescent="0.2">
      <c r="A54" s="111"/>
      <c r="B54" s="128"/>
      <c r="C54" s="128"/>
      <c r="D54" s="128"/>
      <c r="E54" s="128"/>
      <c r="F54" s="128"/>
      <c r="G54" s="128"/>
      <c r="H54" s="128"/>
      <c r="I54" s="128"/>
      <c r="J54" s="128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</row>
    <row r="55" spans="1:25" x14ac:dyDescent="0.2">
      <c r="A55" s="111"/>
      <c r="B55" s="128"/>
      <c r="C55" s="128"/>
      <c r="D55" s="128"/>
      <c r="E55" s="128"/>
      <c r="F55" s="128"/>
      <c r="G55" s="128"/>
      <c r="H55" s="128"/>
      <c r="I55" s="128"/>
      <c r="J55" s="128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</row>
    <row r="56" spans="1:25" x14ac:dyDescent="0.2">
      <c r="A56" s="111"/>
      <c r="B56" s="128"/>
      <c r="C56" s="128"/>
      <c r="D56" s="128"/>
      <c r="E56" s="128"/>
      <c r="F56" s="128"/>
      <c r="G56" s="128"/>
      <c r="H56" s="128"/>
      <c r="I56" s="128"/>
      <c r="J56" s="128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</row>
    <row r="57" spans="1:25" x14ac:dyDescent="0.2">
      <c r="A57" s="111"/>
      <c r="B57" s="128"/>
      <c r="C57" s="128"/>
      <c r="D57" s="128"/>
      <c r="E57" s="128"/>
      <c r="F57" s="128"/>
      <c r="G57" s="128"/>
      <c r="H57" s="128"/>
      <c r="I57" s="128"/>
      <c r="J57" s="128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</row>
    <row r="58" spans="1:25" x14ac:dyDescent="0.2">
      <c r="A58" s="111"/>
      <c r="B58" s="128"/>
      <c r="C58" s="128"/>
      <c r="D58" s="128"/>
      <c r="E58" s="128"/>
      <c r="F58" s="128"/>
      <c r="G58" s="128"/>
      <c r="H58" s="128"/>
      <c r="I58" s="128"/>
      <c r="J58" s="128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</row>
    <row r="59" spans="1:25" x14ac:dyDescent="0.2">
      <c r="A59" s="111"/>
      <c r="B59" s="128"/>
      <c r="C59" s="128"/>
      <c r="D59" s="128"/>
      <c r="E59" s="128"/>
      <c r="F59" s="128"/>
      <c r="G59" s="128"/>
      <c r="H59" s="128"/>
      <c r="I59" s="128"/>
      <c r="J59" s="128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</row>
    <row r="60" spans="1:25" x14ac:dyDescent="0.2">
      <c r="A60" s="111"/>
      <c r="B60" s="128"/>
      <c r="C60" s="128"/>
      <c r="D60" s="128"/>
      <c r="E60" s="128"/>
      <c r="F60" s="128"/>
      <c r="G60" s="128"/>
      <c r="H60" s="128"/>
      <c r="I60" s="128"/>
      <c r="J60" s="128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</row>
    <row r="61" spans="1:25" x14ac:dyDescent="0.2">
      <c r="A61" s="111"/>
      <c r="B61" s="128"/>
      <c r="C61" s="128"/>
      <c r="D61" s="128"/>
      <c r="E61" s="128"/>
      <c r="F61" s="128"/>
      <c r="G61" s="128"/>
      <c r="H61" s="128"/>
      <c r="I61" s="128"/>
      <c r="J61" s="128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</row>
    <row r="62" spans="1:25" x14ac:dyDescent="0.2">
      <c r="A62" s="111"/>
      <c r="B62" s="128"/>
      <c r="C62" s="128"/>
      <c r="D62" s="128"/>
      <c r="E62" s="128"/>
      <c r="F62" s="128"/>
      <c r="G62" s="128"/>
      <c r="H62" s="128"/>
      <c r="I62" s="128"/>
      <c r="J62" s="128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</row>
    <row r="63" spans="1:25" x14ac:dyDescent="0.2">
      <c r="A63" s="111"/>
      <c r="B63" s="128"/>
      <c r="C63" s="128"/>
      <c r="D63" s="128"/>
      <c r="E63" s="128"/>
      <c r="F63" s="128"/>
      <c r="G63" s="128"/>
      <c r="H63" s="128"/>
      <c r="I63" s="128"/>
      <c r="J63" s="128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</row>
    <row r="64" spans="1:25" x14ac:dyDescent="0.2">
      <c r="A64" s="111"/>
      <c r="B64" s="128"/>
      <c r="C64" s="128"/>
      <c r="D64" s="128"/>
      <c r="E64" s="128"/>
      <c r="F64" s="128"/>
      <c r="G64" s="128"/>
      <c r="H64" s="128"/>
      <c r="I64" s="128"/>
      <c r="J64" s="128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</row>
    <row r="65" spans="1:25" x14ac:dyDescent="0.2">
      <c r="A65" s="111"/>
      <c r="B65" s="128"/>
      <c r="C65" s="128"/>
      <c r="D65" s="128"/>
      <c r="E65" s="128"/>
      <c r="F65" s="128"/>
      <c r="G65" s="128"/>
      <c r="H65" s="128"/>
      <c r="I65" s="128"/>
      <c r="J65" s="128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</row>
    <row r="66" spans="1:25" x14ac:dyDescent="0.2">
      <c r="A66" s="111"/>
      <c r="B66" s="128"/>
      <c r="C66" s="128"/>
      <c r="D66" s="128"/>
      <c r="E66" s="128"/>
      <c r="F66" s="128"/>
      <c r="G66" s="128"/>
      <c r="H66" s="128"/>
      <c r="I66" s="128"/>
      <c r="J66" s="128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</row>
    <row r="67" spans="1:25" x14ac:dyDescent="0.2">
      <c r="A67" s="111"/>
      <c r="B67" s="128"/>
      <c r="C67" s="128"/>
      <c r="D67" s="128"/>
      <c r="E67" s="128"/>
      <c r="F67" s="128"/>
      <c r="G67" s="128"/>
      <c r="H67" s="128"/>
      <c r="I67" s="128"/>
      <c r="J67" s="128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</row>
    <row r="68" spans="1:25" x14ac:dyDescent="0.2">
      <c r="A68" s="111"/>
      <c r="B68" s="128"/>
      <c r="C68" s="128"/>
      <c r="D68" s="128"/>
      <c r="E68" s="128"/>
      <c r="F68" s="128"/>
      <c r="G68" s="128"/>
      <c r="H68" s="128"/>
      <c r="I68" s="128"/>
      <c r="J68" s="128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</row>
    <row r="69" spans="1:25" x14ac:dyDescent="0.2">
      <c r="A69" s="111"/>
      <c r="B69" s="128"/>
      <c r="C69" s="128"/>
      <c r="D69" s="128"/>
      <c r="E69" s="128"/>
      <c r="F69" s="128"/>
      <c r="G69" s="128"/>
      <c r="H69" s="128"/>
      <c r="I69" s="128"/>
      <c r="J69" s="128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</row>
    <row r="70" spans="1:25" x14ac:dyDescent="0.2">
      <c r="A70" s="111"/>
      <c r="B70" s="128"/>
      <c r="C70" s="128"/>
      <c r="D70" s="128"/>
      <c r="E70" s="128"/>
      <c r="F70" s="128"/>
      <c r="G70" s="128"/>
      <c r="H70" s="128"/>
      <c r="I70" s="128"/>
      <c r="J70" s="128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</row>
    <row r="71" spans="1:25" x14ac:dyDescent="0.2">
      <c r="A71" s="111"/>
      <c r="B71" s="128"/>
      <c r="C71" s="128"/>
      <c r="D71" s="128"/>
      <c r="E71" s="128"/>
      <c r="F71" s="128"/>
      <c r="G71" s="128"/>
      <c r="H71" s="128"/>
      <c r="I71" s="128"/>
      <c r="J71" s="128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</row>
    <row r="72" spans="1:25" x14ac:dyDescent="0.2">
      <c r="A72" s="111"/>
      <c r="B72" s="128"/>
      <c r="C72" s="128"/>
      <c r="D72" s="128"/>
      <c r="E72" s="128"/>
      <c r="F72" s="128"/>
      <c r="G72" s="128"/>
      <c r="H72" s="128"/>
      <c r="I72" s="128"/>
      <c r="J72" s="128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</row>
    <row r="73" spans="1:25" x14ac:dyDescent="0.2">
      <c r="A73" s="111"/>
      <c r="B73" s="128"/>
      <c r="C73" s="128"/>
      <c r="D73" s="128"/>
      <c r="E73" s="128"/>
      <c r="F73" s="128"/>
      <c r="G73" s="128"/>
      <c r="H73" s="128"/>
      <c r="I73" s="128"/>
      <c r="J73" s="128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</row>
    <row r="74" spans="1:25" x14ac:dyDescent="0.2">
      <c r="A74" s="111"/>
      <c r="B74" s="128"/>
      <c r="C74" s="128"/>
      <c r="D74" s="128"/>
      <c r="E74" s="128"/>
      <c r="F74" s="128"/>
      <c r="G74" s="128"/>
      <c r="H74" s="128"/>
      <c r="I74" s="128"/>
      <c r="J74" s="128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</row>
    <row r="75" spans="1:25" x14ac:dyDescent="0.2">
      <c r="A75" s="111"/>
      <c r="B75" s="128"/>
      <c r="C75" s="128"/>
      <c r="D75" s="128"/>
      <c r="E75" s="128"/>
      <c r="F75" s="128"/>
      <c r="G75" s="128"/>
      <c r="H75" s="128"/>
      <c r="I75" s="128"/>
      <c r="J75" s="128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</row>
    <row r="76" spans="1:25" x14ac:dyDescent="0.2">
      <c r="A76" s="111"/>
      <c r="B76" s="128"/>
      <c r="C76" s="128"/>
      <c r="D76" s="128"/>
      <c r="E76" s="128"/>
      <c r="F76" s="128"/>
      <c r="G76" s="128"/>
      <c r="H76" s="128"/>
      <c r="I76" s="128"/>
      <c r="J76" s="128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</row>
    <row r="77" spans="1:25" x14ac:dyDescent="0.2">
      <c r="A77" s="111"/>
      <c r="B77" s="128"/>
      <c r="C77" s="128"/>
      <c r="D77" s="128"/>
      <c r="E77" s="128"/>
      <c r="F77" s="128"/>
      <c r="G77" s="128"/>
      <c r="H77" s="128"/>
      <c r="I77" s="128"/>
      <c r="J77" s="128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</row>
    <row r="78" spans="1:25" x14ac:dyDescent="0.2">
      <c r="A78" s="111"/>
      <c r="B78" s="128"/>
      <c r="C78" s="128"/>
      <c r="D78" s="128"/>
      <c r="E78" s="128"/>
      <c r="F78" s="128"/>
      <c r="G78" s="128"/>
      <c r="H78" s="128"/>
      <c r="I78" s="128"/>
      <c r="J78" s="128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</row>
    <row r="79" spans="1:25" x14ac:dyDescent="0.2">
      <c r="A79" s="111"/>
      <c r="B79" s="128"/>
      <c r="C79" s="128"/>
      <c r="D79" s="128"/>
      <c r="E79" s="128"/>
      <c r="F79" s="128"/>
      <c r="G79" s="128"/>
      <c r="H79" s="128"/>
      <c r="I79" s="128"/>
      <c r="J79" s="128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</row>
    <row r="80" spans="1:25" x14ac:dyDescent="0.2">
      <c r="A80" s="111"/>
      <c r="B80" s="128"/>
      <c r="C80" s="128"/>
      <c r="D80" s="128"/>
      <c r="E80" s="128"/>
      <c r="F80" s="128"/>
      <c r="G80" s="128"/>
      <c r="H80" s="128"/>
      <c r="I80" s="128"/>
      <c r="J80" s="128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</row>
    <row r="81" spans="1:25" x14ac:dyDescent="0.2">
      <c r="A81" s="111"/>
      <c r="B81" s="128"/>
      <c r="C81" s="128"/>
      <c r="D81" s="128"/>
      <c r="E81" s="128"/>
      <c r="F81" s="128"/>
      <c r="G81" s="128"/>
      <c r="H81" s="128"/>
      <c r="I81" s="128"/>
      <c r="J81" s="128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</row>
    <row r="82" spans="1:25" x14ac:dyDescent="0.2">
      <c r="A82" s="111"/>
      <c r="B82" s="128"/>
      <c r="C82" s="128"/>
      <c r="D82" s="128"/>
      <c r="E82" s="128"/>
      <c r="F82" s="128"/>
      <c r="G82" s="128"/>
      <c r="H82" s="128"/>
      <c r="I82" s="128"/>
      <c r="J82" s="128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</row>
    <row r="83" spans="1:25" x14ac:dyDescent="0.2">
      <c r="A83" s="111"/>
      <c r="B83" s="128"/>
      <c r="C83" s="128"/>
      <c r="D83" s="128"/>
      <c r="E83" s="128"/>
      <c r="F83" s="128"/>
      <c r="G83" s="128"/>
      <c r="H83" s="128"/>
      <c r="I83" s="128"/>
      <c r="J83" s="128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</row>
    <row r="84" spans="1:25" x14ac:dyDescent="0.2">
      <c r="A84" s="111"/>
      <c r="B84" s="128"/>
      <c r="C84" s="128"/>
      <c r="D84" s="128"/>
      <c r="E84" s="128"/>
      <c r="F84" s="128"/>
      <c r="G84" s="128"/>
      <c r="H84" s="128"/>
      <c r="I84" s="128"/>
      <c r="J84" s="128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</row>
    <row r="85" spans="1:25" x14ac:dyDescent="0.2">
      <c r="A85" s="111"/>
      <c r="B85" s="128"/>
      <c r="C85" s="128"/>
      <c r="D85" s="128"/>
      <c r="E85" s="128"/>
      <c r="F85" s="128"/>
      <c r="G85" s="128"/>
      <c r="H85" s="128"/>
      <c r="I85" s="128"/>
      <c r="J85" s="128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</row>
    <row r="86" spans="1:25" x14ac:dyDescent="0.2">
      <c r="A86" s="111"/>
      <c r="B86" s="128"/>
      <c r="C86" s="128"/>
      <c r="D86" s="128"/>
      <c r="E86" s="128"/>
      <c r="F86" s="128"/>
      <c r="G86" s="128"/>
      <c r="H86" s="128"/>
      <c r="I86" s="128"/>
      <c r="J86" s="128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</row>
    <row r="87" spans="1:25" x14ac:dyDescent="0.2">
      <c r="A87" s="111"/>
      <c r="B87" s="128"/>
      <c r="C87" s="128"/>
      <c r="D87" s="128"/>
      <c r="E87" s="128"/>
      <c r="F87" s="128"/>
      <c r="G87" s="128"/>
      <c r="H87" s="128"/>
      <c r="I87" s="128"/>
      <c r="J87" s="128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</row>
    <row r="88" spans="1:25" x14ac:dyDescent="0.2">
      <c r="A88" s="111"/>
      <c r="B88" s="128"/>
      <c r="C88" s="128"/>
      <c r="D88" s="128"/>
      <c r="E88" s="128"/>
      <c r="F88" s="128"/>
      <c r="G88" s="128"/>
      <c r="H88" s="128"/>
      <c r="I88" s="128"/>
      <c r="J88" s="128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</row>
    <row r="89" spans="1:25" x14ac:dyDescent="0.2">
      <c r="A89" s="111"/>
      <c r="B89" s="128"/>
      <c r="C89" s="128"/>
      <c r="D89" s="128"/>
      <c r="E89" s="128"/>
      <c r="F89" s="128"/>
      <c r="G89" s="128"/>
      <c r="H89" s="128"/>
      <c r="I89" s="128"/>
      <c r="J89" s="128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</row>
    <row r="90" spans="1:25" x14ac:dyDescent="0.2">
      <c r="A90" s="111"/>
      <c r="B90" s="128"/>
      <c r="C90" s="128"/>
      <c r="D90" s="128"/>
      <c r="E90" s="128"/>
      <c r="F90" s="128"/>
      <c r="G90" s="128"/>
      <c r="H90" s="128"/>
      <c r="I90" s="128"/>
      <c r="J90" s="128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</row>
    <row r="91" spans="1:25" x14ac:dyDescent="0.2">
      <c r="A91" s="111"/>
      <c r="B91" s="128"/>
      <c r="C91" s="128"/>
      <c r="D91" s="128"/>
      <c r="E91" s="128"/>
      <c r="F91" s="128"/>
      <c r="G91" s="128"/>
      <c r="H91" s="128"/>
      <c r="I91" s="128"/>
      <c r="J91" s="128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</row>
    <row r="92" spans="1:25" x14ac:dyDescent="0.2">
      <c r="A92" s="111"/>
      <c r="B92" s="128"/>
      <c r="C92" s="128"/>
      <c r="D92" s="128"/>
      <c r="E92" s="128"/>
      <c r="F92" s="128"/>
      <c r="G92" s="128"/>
      <c r="H92" s="128"/>
      <c r="I92" s="128"/>
      <c r="J92" s="128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</row>
    <row r="93" spans="1:25" x14ac:dyDescent="0.2">
      <c r="A93" s="111"/>
      <c r="B93" s="128"/>
      <c r="C93" s="128"/>
      <c r="D93" s="128"/>
      <c r="E93" s="128"/>
      <c r="F93" s="128"/>
      <c r="G93" s="128"/>
      <c r="H93" s="128"/>
      <c r="I93" s="128"/>
      <c r="J93" s="128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</row>
    <row r="94" spans="1:25" x14ac:dyDescent="0.2">
      <c r="A94" s="111"/>
      <c r="B94" s="128"/>
      <c r="C94" s="128"/>
      <c r="D94" s="128"/>
      <c r="E94" s="128"/>
      <c r="F94" s="128"/>
      <c r="G94" s="128"/>
      <c r="H94" s="128"/>
      <c r="I94" s="128"/>
      <c r="J94" s="128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</row>
    <row r="95" spans="1:25" x14ac:dyDescent="0.2">
      <c r="A95" s="111"/>
      <c r="B95" s="128"/>
      <c r="C95" s="128"/>
      <c r="D95" s="128"/>
      <c r="E95" s="128"/>
      <c r="F95" s="128"/>
      <c r="G95" s="128"/>
      <c r="H95" s="128"/>
      <c r="I95" s="128"/>
      <c r="J95" s="128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</row>
    <row r="96" spans="1:25" x14ac:dyDescent="0.2">
      <c r="A96" s="111"/>
      <c r="B96" s="128"/>
      <c r="C96" s="128"/>
      <c r="D96" s="128"/>
      <c r="E96" s="128"/>
      <c r="F96" s="128"/>
      <c r="G96" s="128"/>
      <c r="H96" s="128"/>
      <c r="I96" s="128"/>
      <c r="J96" s="128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</row>
    <row r="97" spans="1:25" x14ac:dyDescent="0.2">
      <c r="A97" s="111"/>
      <c r="B97" s="128"/>
      <c r="C97" s="128"/>
      <c r="D97" s="128"/>
      <c r="E97" s="128"/>
      <c r="F97" s="128"/>
      <c r="G97" s="128"/>
      <c r="H97" s="128"/>
      <c r="I97" s="128"/>
      <c r="J97" s="128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</row>
    <row r="98" spans="1:25" x14ac:dyDescent="0.2">
      <c r="A98" s="111"/>
      <c r="B98" s="128"/>
      <c r="C98" s="128"/>
      <c r="D98" s="128"/>
      <c r="E98" s="128"/>
      <c r="F98" s="128"/>
      <c r="G98" s="128"/>
      <c r="H98" s="128"/>
      <c r="I98" s="128"/>
      <c r="J98" s="128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</row>
    <row r="99" spans="1:25" x14ac:dyDescent="0.2">
      <c r="A99" s="111"/>
      <c r="B99" s="128"/>
      <c r="C99" s="128"/>
      <c r="D99" s="128"/>
      <c r="E99" s="128"/>
      <c r="F99" s="128"/>
      <c r="G99" s="128"/>
      <c r="H99" s="128"/>
      <c r="I99" s="128"/>
      <c r="J99" s="128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</row>
    <row r="100" spans="1:25" x14ac:dyDescent="0.2">
      <c r="A100" s="111"/>
      <c r="B100" s="128"/>
      <c r="C100" s="128"/>
      <c r="D100" s="128"/>
      <c r="E100" s="128"/>
      <c r="F100" s="128"/>
      <c r="G100" s="128"/>
      <c r="H100" s="128"/>
      <c r="I100" s="128"/>
      <c r="J100" s="128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</row>
  </sheetData>
  <mergeCells count="2">
    <mergeCell ref="E4:I4"/>
    <mergeCell ref="B27:J27"/>
  </mergeCells>
  <hyperlinks>
    <hyperlink ref="A1" location="MAIN!A4" display="MAIN" xr:uid="{00000000-0004-0000-0F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29</vt:i4>
      </vt:variant>
    </vt:vector>
  </HeadingPairs>
  <TitlesOfParts>
    <vt:vector size="47" baseType="lpstr">
      <vt:lpstr>Lists</vt:lpstr>
      <vt:lpstr>MAIN</vt:lpstr>
      <vt:lpstr>S.02.01_1_EN</vt:lpstr>
      <vt:lpstr>S.02.01_2_EN</vt:lpstr>
      <vt:lpstr>S.05.01_1_EN</vt:lpstr>
      <vt:lpstr>S.05.01_2_EN</vt:lpstr>
      <vt:lpstr>S.05.01_3_EN</vt:lpstr>
      <vt:lpstr>S.05.02_1_EN</vt:lpstr>
      <vt:lpstr>S.05.02_2_EN</vt:lpstr>
      <vt:lpstr>S.12.01_EN</vt:lpstr>
      <vt:lpstr>S.17.01_1_EN</vt:lpstr>
      <vt:lpstr>S.17.01_2_EN</vt:lpstr>
      <vt:lpstr>S.19.01_EN</vt:lpstr>
      <vt:lpstr>S.23.01_EN</vt:lpstr>
      <vt:lpstr>S.25.03_EN</vt:lpstr>
      <vt:lpstr>S.28.01_EN</vt:lpstr>
      <vt:lpstr>PD.25.03.A</vt:lpstr>
      <vt:lpstr>DM_CUSTOMVARIABLES</vt:lpstr>
      <vt:lpstr>_asatdate</vt:lpstr>
      <vt:lpstr>_asatdateFR</vt:lpstr>
      <vt:lpstr>_bip_prefix</vt:lpstr>
      <vt:lpstr>_entity</vt:lpstr>
      <vt:lpstr>_multiplierFR</vt:lpstr>
      <vt:lpstr>_sdate</vt:lpstr>
      <vt:lpstr>_sdateFR</vt:lpstr>
      <vt:lpstr>_tabCoef</vt:lpstr>
      <vt:lpstr>BIP_SSE_PD_S.02.01_1_EN</vt:lpstr>
      <vt:lpstr>BIP_SSE_PD_S.02.01_2_EN</vt:lpstr>
      <vt:lpstr>BIP_SSE_PD_S.05.01_1_EN</vt:lpstr>
      <vt:lpstr>BIP_SSE_PD_S.05.01_2_EN</vt:lpstr>
      <vt:lpstr>BIP_SSE_PD_S.05.01_3_EN</vt:lpstr>
      <vt:lpstr>BIP_SSE_PD_S.05.02_1_EN</vt:lpstr>
      <vt:lpstr>BIP_SSE_PD_S.05.02_2_EN</vt:lpstr>
      <vt:lpstr>BIP_SSE_PD_S.12.01_1_EN</vt:lpstr>
      <vt:lpstr>BIP_SSE_PD_S.17.01_1_EN</vt:lpstr>
      <vt:lpstr>BIP_SSE_PD_S.17.01_2_EN</vt:lpstr>
      <vt:lpstr>BIP_SSE_PD_S.19.01_1_EN</vt:lpstr>
      <vt:lpstr>BIP_SSE_PD_S.23.01_1_EN</vt:lpstr>
      <vt:lpstr>BIP_SSE_PD_S.23.01_2_EN</vt:lpstr>
      <vt:lpstr>BIP_SSE_PD_S.23.01_3_EN</vt:lpstr>
      <vt:lpstr>BIP_SSE_PD_S.25.03_1_EN</vt:lpstr>
      <vt:lpstr>BIP_SSE_PD_S.28.01_1_EN</vt:lpstr>
      <vt:lpstr>coef</vt:lpstr>
      <vt:lpstr>S.17.01_1_EN!Zone_d_impression</vt:lpstr>
      <vt:lpstr>S.17.01_2_EN!Zone_d_impression</vt:lpstr>
      <vt:lpstr>S.19.01_EN!Zone_d_impression</vt:lpstr>
      <vt:lpstr>S.25.03_EN!Zone_d_impression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LAUV Alice </cp:lastModifiedBy>
  <dcterms:created xsi:type="dcterms:W3CDTF">2016-10-07T16:16:08Z</dcterms:created>
  <dcterms:modified xsi:type="dcterms:W3CDTF">2018-05-02T10:00:54Z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38</vt:i4>
  </property>
  <property fmtid="{D5CDD505-2E9C-101B-9397-08002B2CF9AE}" pid="3" name="PeriodName">
    <vt:lpwstr>2017.S2_NARRATIVES</vt:lpwstr>
  </property>
  <property fmtid="{D5CDD505-2E9C-101B-9397-08002B2CF9AE}" pid="4" name="ChapterId">
    <vt:i4>17157</vt:i4>
  </property>
  <property fmtid="{D5CDD505-2E9C-101B-9397-08002B2CF9AE}" pid="5" name="ChapterName">
    <vt:lpwstr>SSE-PD</vt:lpwstr>
  </property>
  <property fmtid="{D5CDD505-2E9C-101B-9397-08002B2CF9AE}" pid="6" name="ReportId">
    <vt:i4>213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44</vt:i4>
  </property>
  <property fmtid="{D5CDD505-2E9C-101B-9397-08002B2CF9AE}" pid="10" name="frecMETA00">
    <vt:lpwstr>cgkAAB+LCAAAAAAABAA9ltlhBDEIQ1sy+K7H/fcQPTGbj8nOYYMQQk70/k6+bP1FjJdx3jh6fKEPoS/8rPH21o+uObWOBffF1dW1MvbbWnX7W09r9nr7zfP0OdvQe225R9tfJpm2g/FG4cfTbyjv1rX0ynFC2yP1qP1JyqX7oXhaGgdw9818M94K/rJ8KH4/AMih+KP5Uam69oKUpIKm25GKriiDorvW31pvIArVwBWqo6dKucXFJaDSr/5ahVj</vt:lpwstr>
  </property>
  <property fmtid="{D5CDD505-2E9C-101B-9397-08002B2CF9AE}" pid="11" name="frecMETA01">
    <vt:lpwstr>1JmczYWOSbVOBUpEV5Hs+fRfGdLBs7QnJFOvhB3DN2kaWHQUFCCBRhcq0uWr5gi9thZ0dxXCed0TOMI16r64J9B6vuzHbLQ7iia5DPcPog4AB3fnUY1hkI5fC5xxOxf7MVtT06n9Mq0YETra/1WvpEQY1QsXn0C2QtgtDMKlSk/X0QJvo7giB5GWvOtZ0tdqU1/G3ScjuHWJbtJ3zYNYRyfmmMdMH6El1u5RBjl59hlMRIG3d0gmrdSsZ0lgV/8</vt:lpwstr>
  </property>
  <property fmtid="{D5CDD505-2E9C-101B-9397-08002B2CF9AE}" pid="12" name="frecMETA02">
    <vt:lpwstr>GF1gfJGe5CHIEGnC7qcHMU93Chm/hUOZxLCvcP1YwPjlLUoswvFkxr2tCJRy3dAl5Rv+B6Bm61gCZtl+9RGN28UL5HwpfibYQvIDn9flrpahfdZDbGrgb4+2FKYQFU6E6zpzclhvsubUzHCc/sqlVM/G+AIEGSD/UOSPos7IjcX+8yNXSRCOKBRiDWX6cgP5gNMepJcYJEEVRN++FmlsTuMe2Av90kehok9XXLPQxiula47JRnwPIfm8GooVFgw</vt:lpwstr>
  </property>
  <property fmtid="{D5CDD505-2E9C-101B-9397-08002B2CF9AE}" pid="13" name="frecMETA03">
    <vt:lpwstr>LFb/HMr8TKliJhJ+rg1VpQfNX+aFwZyMb4WhoxMZrmtXI0vlbJX6tMKGRaASBjoIE1DxEfC/hpBn3FDqy/rF1LxOD2jhFZtcwkdR8I2g96hUDahVsQSX7CenzJWySvLW+goDW2GZnuQ7G91ui3v1ZvdrDUhGcO6OPsb+V4N1zPEjU+SrWbawi8d0EwXe0o99nX9YoLhycmG9JqnjePhc3wKO8djIs/hA8ZNe5pb2YtBCwAC31nWP0KTLGflgzwa</vt:lpwstr>
  </property>
  <property fmtid="{D5CDD505-2E9C-101B-9397-08002B2CF9AE}" pid="14" name="frecMETA04">
    <vt:lpwstr>MbwHlufvTAj6oidqsC3aEUeWN5R/xlwmnVvFV3hGXWvs5sQdDsop+K/lAwYeSW4/wEBRhqVUIyvMzlsiPaQ3fQwAZMxXJxzjZtXcutcGq1D1qSt1+gX1nGNZ3mJHzkh7qxeMD4TApeaSw8+6SxvzdWkBdA4efPJ+iyB8Quwug7MpYr8qH+Y4rR0X9IysMiFAjMtnVJRKOP/kiXbhhWXb4VTGqjkUftotagA9SXtt2PAyMCOg1/Hc6/+TVYcs2Tl</vt:lpwstr>
  </property>
  <property fmtid="{D5CDD505-2E9C-101B-9397-08002B2CF9AE}" pid="15" name="frecMETA05">
    <vt:lpwstr>2uZgnVYG6IEUjyaThQzXXLOo+ylXCtPdneeao4x98acO36dQwcKBlVY1QW/3vYzNmYHEYbfPR3y0+pg1/owS5lIbz4EtInRNxpjfbgvofcWPUfHIJAAA=</vt:lpwstr>
  </property>
  <property fmtid="{D5CDD505-2E9C-101B-9397-08002B2CF9AE}" pid="16" name="connMeta00">
    <vt:lpwstr>iQMAAB+LCAAAAAAABAAtk4sNxDAIQ1cKEPKZh/136DOpTqc2BIxtqEXUGbV37Sy7WWuWc15l22qmDp5RURan1tK9Tc5R7qcrNhGOmyovNysbta5qY3etrVF2eIJKo0v+AHUo04Eonws0kp0reLjlKzhZpxwYu1FJwlAv6ng3t0prMnZ4OlBJI2CbsHd2Ej1IgnwAOm+DeozmrAJ6m3lxuUS/yEamCemqRgb4LYSagrCf6KPg8W4kmsiXeGxcFkI</vt:lpwstr>
  </property>
  <property fmtid="{D5CDD505-2E9C-101B-9397-08002B2CF9AE}" pid="17" name="connMeta01">
    <vt:lpwstr>WB268m0vG3q11iAaqVAMkPo7THq6m5YoOycu2SQKwxsQkbpOSM91JTvInOuVpiJld0JhcTdnEyAAGGYWez1Ufmh23lztU4Ceeg5OzPcAqhAK/2zqzXSuedZLCyID2oZkCKpqnmagrD3WZCp4mp1EpRPqWFBTGz+cUPtjKxiVNU2RFYrZ1xhBdM6KL5gwNyzd6uZVv1UIHRPA7de5bodIEeH19zP6N2mwFGerqaN3rUVErbye8hWhz6H80wSdUi4</vt:lpwstr>
  </property>
  <property fmtid="{D5CDD505-2E9C-101B-9397-08002B2CF9AE}" pid="18" name="connMeta02">
    <vt:lpwstr>QF4Ol6tnu9ivMtODaLlsCZsL4J8Z7tAWjXulGOt8oq/of7GgrCP8gH9YOJAwAA</vt:lpwstr>
  </property>
</Properties>
</file>