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002066\Desktop\"/>
    </mc:Choice>
  </mc:AlternateContent>
  <xr:revisionPtr revIDLastSave="0" documentId="13_ncr:1_{538C2110-3F1F-4959-8185-C40886F664EA}" xr6:coauthVersionLast="28" xr6:coauthVersionMax="28" xr10:uidLastSave="{00000000-0000-0000-0000-000000000000}"/>
  <bookViews>
    <workbookView xWindow="0" yWindow="0" windowWidth="11520" windowHeight="6312" tabRatio="904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3_EN" sheetId="10" r:id="rId5"/>
    <sheet name="S.05.02_2_EN" sheetId="12" r:id="rId6"/>
    <sheet name="S.12.01_EN" sheetId="27" r:id="rId7"/>
    <sheet name="S.23.01_EN" sheetId="7" r:id="rId8"/>
    <sheet name="S.25.03_EN" sheetId="29" state="hidden" r:id="rId9"/>
    <sheet name="S.25.03_EN  " sheetId="58" r:id="rId10"/>
    <sheet name="S.28.01_EN" sheetId="21" r:id="rId11"/>
    <sheet name="PD.25.03.A" sheetId="57" state="hidden" r:id="rId12"/>
    <sheet name="DM_CUSTOMVARIABLES" sheetId="47" state="hidden" r:id="rId13"/>
  </sheets>
  <externalReferences>
    <externalReference r:id="rId14"/>
  </externalReferences>
  <definedNames>
    <definedName name="_asatdate" localSheetId="9">#REF!</definedName>
    <definedName name="_asatdate">Lists!$G$7</definedName>
    <definedName name="_asatdateFR" localSheetId="9">#REF!</definedName>
    <definedName name="_asatdateFR">Lists!$G$14</definedName>
    <definedName name="_bip_prefix" localSheetId="9">#REF!</definedName>
    <definedName name="_bip_prefix">Lists!$G$21</definedName>
    <definedName name="_entity">MAIN!$D$1</definedName>
    <definedName name="_multiplier" localSheetId="9">[1]MAIN!#REF!</definedName>
    <definedName name="_multiplier">MAIN!#REF!</definedName>
    <definedName name="_multiplierFR" localSheetId="9">#REF!</definedName>
    <definedName name="_multiplierFR">Lists!$G$24</definedName>
    <definedName name="_period" localSheetId="9">[1]MAIN!#REF!</definedName>
    <definedName name="_period">MAIN!#REF!</definedName>
    <definedName name="_sdate" localSheetId="9">#REF!</definedName>
    <definedName name="_sdate">Lists!$H$7</definedName>
    <definedName name="_sdateFR" localSheetId="9">#REF!</definedName>
    <definedName name="_sdateFR">Lists!$H$14</definedName>
    <definedName name="_tabCoef" localSheetId="9">#REF!</definedName>
    <definedName name="_tabCoef">Lists!$E$2:$F$4</definedName>
    <definedName name="BIP_GRP_PD_S.02.01_1_FR">#REF!</definedName>
    <definedName name="BIP_GRP_PD_S.02.01_2_FR">#REF!</definedName>
    <definedName name="BIP_GRP_PD_S.05.01_1_FR">#REF!</definedName>
    <definedName name="BIP_GRP_PD_S.05.01_2_FR">#REF!</definedName>
    <definedName name="BIP_GRP_PD_S.05.01_3_FR">#REF!</definedName>
    <definedName name="BIP_GRP_PD_S.05.02_1_FR">#REF!</definedName>
    <definedName name="BIP_GRP_PD_S.05.02_2_FR">#REF!</definedName>
    <definedName name="BIP_GRP_PD_S.23.01_1_FR">#REF!</definedName>
    <definedName name="BIP_GRP_PD_S.23.01_2_FR">#REF!</definedName>
    <definedName name="BIP_GRP_PD_S.23.01_3_FR">#REF!</definedName>
    <definedName name="BIP_GRP_PD_S.25.03_1_EN">'S.25.03_EN  '!#REF!</definedName>
    <definedName name="BIP_GRP_PD_S.25.03_1_FR">#REF!</definedName>
    <definedName name="BIP_GRP_PD_S.32.01_1_FR">#REF!</definedName>
    <definedName name="BIP_GRP_PD_S.32.01_2_FR">#REF!</definedName>
    <definedName name="BIP_GRP_PD_S.32.01_3_FR">#REF!</definedName>
    <definedName name="BIP_GRP_PD_S.32.01_4_FR">#REF!</definedName>
    <definedName name="BIP_GRP_PD_S.32.01_5_FR">#REF!</definedName>
    <definedName name="BIP_GRP_PD_S.32.01_6_FR">#REF!</definedName>
    <definedName name="BIP_GRP_PD_S.32.01_7_FR">#REF!</definedName>
    <definedName name="BIP_GRP_PD_S.32.01_8_FR">#REF!</definedName>
    <definedName name="BIP_SSE_PD.17.01.A">#REF!</definedName>
    <definedName name="BIP_SSE_PD_S.02.01_1_EN">'S.02.01_1_EN'!$B$5:$D$47</definedName>
    <definedName name="BIP_SSE_PD_S.02.01_1_FR">#REF!</definedName>
    <definedName name="BIP_SSE_PD_S.02.01_2_EN">'S.02.01_2_EN'!$B$5:$D$46</definedName>
    <definedName name="BIP_SSE_PD_S.02.01_2_FR">#REF!</definedName>
    <definedName name="BIP_SSE_PD_S.05.01_1_EN">#REF!</definedName>
    <definedName name="BIP_SSE_PD_S.05.01_1_FR">#REF!</definedName>
    <definedName name="BIP_SSE_PD_S.05.01_2_EN">#REF!</definedName>
    <definedName name="BIP_SSE_PD_S.05.01_2_FR">#REF!</definedName>
    <definedName name="BIP_SSE_PD_S.05.01_3_EN">'S.05.01_3_EN'!$B$5:$F$27</definedName>
    <definedName name="BIP_SSE_PD_S.05.01_3_FR">#REF!</definedName>
    <definedName name="BIP_SSE_PD_S.05.02_1_EN">#REF!</definedName>
    <definedName name="BIP_SSE_PD_S.05.02_1_FR">#REF!</definedName>
    <definedName name="BIP_SSE_PD_S.05.02_2_EN">'S.05.02_2_EN'!$B$4:$J$27</definedName>
    <definedName name="BIP_SSE_PD_S.05.02_2_FR">#REF!</definedName>
    <definedName name="BIP_SSE_PD_S.12.01_1_EN">'S.12.01_EN'!$B$4:$E$20</definedName>
    <definedName name="BIP_SSE_PD_S.12.01_1_FR">#REF!</definedName>
    <definedName name="BIP_SSE_PD_S.17.01_1_EN">#REF!</definedName>
    <definedName name="BIP_SSE_PD_S.17.01_1_FR">#REF!</definedName>
    <definedName name="BIP_SSE_PD_S.17.01_2_EN">#REF!</definedName>
    <definedName name="BIP_SSE_PD_S.17.01_2_FR">#REF!</definedName>
    <definedName name="BIP_SSE_PD_S.19.01_1_EN">#REF!</definedName>
    <definedName name="BIP_SSE_PD_S.19.01_1_FR">#REF!</definedName>
    <definedName name="BIP_SSE_PD_S.23.01_1_EN">'S.23.01_EN'!$C$4:$I$22</definedName>
    <definedName name="BIP_SSE_PD_S.23.01_1_FR">#REF!</definedName>
    <definedName name="BIP_SSE_PD_S.23.01_2_EN">'S.23.01_EN'!$C$27:$I$48</definedName>
    <definedName name="BIP_SSE_PD_S.23.01_2_FR">#REF!</definedName>
    <definedName name="BIP_SSE_PD_S.23.01_3_EN">'S.23.01_EN'!$C$54:$I$66</definedName>
    <definedName name="BIP_SSE_PD_S.23.01_3_FR">#REF!</definedName>
    <definedName name="BIP_SSE_PD_S.25.03_1_EN">'S.25.03_EN'!$C$5:$E$34</definedName>
    <definedName name="BIP_SSE_PD_S.25.03_1_FR">#REF!</definedName>
    <definedName name="BIP_SSE_PD_S.28.01_1_EN">'S.28.01_EN'!$C$5:$F$53</definedName>
    <definedName name="BIP_SSE_PD_S.28.01_1_FR">#REF!</definedName>
    <definedName name="coef" localSheetId="9">#REF!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8">'S.25.03_EN'!$C$3:$E$34</definedName>
    <definedName name="_xlnm.Print_Area" localSheetId="9">'S.25.03_EN  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2" i="4"/>
  <c r="C34" i="47" l="1"/>
  <c r="C33" i="47"/>
  <c r="D32" i="47"/>
  <c r="C32" i="47"/>
  <c r="D30" i="47"/>
  <c r="C30" i="47"/>
  <c r="D26" i="47"/>
  <c r="C26" i="47"/>
  <c r="C11" i="47"/>
  <c r="C10" i="47"/>
  <c r="D9" i="47"/>
  <c r="C9" i="47"/>
  <c r="D8" i="47"/>
  <c r="C8" i="47"/>
  <c r="D7" i="47"/>
  <c r="C7" i="47"/>
  <c r="D6" i="47"/>
  <c r="C6" i="47"/>
  <c r="D5" i="47"/>
  <c r="C5" i="47"/>
  <c r="D4" i="47"/>
  <c r="C4" i="47"/>
  <c r="D3" i="47"/>
  <c r="C3" i="47"/>
  <c r="D2" i="47"/>
  <c r="C2" i="47"/>
  <c r="C1" i="47"/>
  <c r="D17" i="29"/>
  <c r="C17" i="29"/>
  <c r="D16" i="29"/>
  <c r="C16" i="29"/>
  <c r="D15" i="29"/>
  <c r="C15" i="29"/>
  <c r="D14" i="29"/>
  <c r="C14" i="29"/>
  <c r="D13" i="29"/>
  <c r="C13" i="29"/>
  <c r="D12" i="29"/>
  <c r="C12" i="29"/>
  <c r="D11" i="29"/>
  <c r="C11" i="29"/>
  <c r="D10" i="29"/>
  <c r="C10" i="29"/>
  <c r="D9" i="29"/>
  <c r="C9" i="29"/>
  <c r="D8" i="29"/>
  <c r="C8" i="29"/>
  <c r="H6" i="29"/>
  <c r="C3" i="29"/>
  <c r="E14" i="4"/>
  <c r="D14" i="4"/>
  <c r="E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G24" i="3"/>
  <c r="G14" i="3"/>
  <c r="H14" i="3" s="1"/>
  <c r="G7" i="3"/>
  <c r="G2" i="3"/>
  <c r="H7" i="3" l="1"/>
  <c r="D14" i="47"/>
  <c r="C14" i="47"/>
  <c r="D18" i="47"/>
  <c r="C18" i="47"/>
  <c r="D22" i="47"/>
  <c r="C22" i="47"/>
  <c r="C15" i="47"/>
  <c r="D15" i="47"/>
  <c r="C19" i="47"/>
  <c r="D19" i="47"/>
  <c r="C13" i="47"/>
  <c r="D13" i="47"/>
  <c r="D17" i="47"/>
  <c r="C17" i="47"/>
  <c r="D21" i="47"/>
  <c r="C21" i="47"/>
  <c r="D12" i="47"/>
  <c r="C12" i="47"/>
  <c r="D16" i="47"/>
  <c r="C16" i="47"/>
  <c r="D20" i="47"/>
  <c r="C20" i="47"/>
  <c r="E34" i="29"/>
  <c r="E30" i="29"/>
  <c r="E27" i="29"/>
  <c r="E25" i="29"/>
  <c r="E15" i="29"/>
  <c r="E11" i="29"/>
  <c r="E33" i="29"/>
  <c r="E29" i="29"/>
  <c r="E26" i="29"/>
  <c r="E24" i="29"/>
  <c r="E22" i="29"/>
  <c r="E16" i="29"/>
  <c r="E12" i="29"/>
  <c r="E8" i="29"/>
  <c r="E31" i="29"/>
  <c r="E14" i="29"/>
  <c r="E10" i="29"/>
  <c r="E32" i="29"/>
  <c r="E17" i="29"/>
  <c r="E13" i="29"/>
  <c r="E9" i="29"/>
  <c r="E23" i="29"/>
  <c r="C5" i="29"/>
  <c r="K27" i="29" l="1"/>
  <c r="J27" i="29" s="1"/>
  <c r="B12" i="47"/>
  <c r="B17" i="47"/>
  <c r="B15" i="47"/>
  <c r="B14" i="47"/>
  <c r="B16" i="47"/>
  <c r="B21" i="47"/>
  <c r="B19" i="47"/>
  <c r="B18" i="47"/>
  <c r="K22" i="29"/>
  <c r="J22" i="29" s="1"/>
  <c r="K25" i="29"/>
  <c r="J25" i="29" s="1"/>
  <c r="B20" i="47"/>
  <c r="B13" i="47"/>
  <c r="B22" i="47"/>
  <c r="B8" i="47" l="1"/>
  <c r="B2" i="47"/>
  <c r="D1" i="47"/>
  <c r="C28" i="47"/>
  <c r="D24" i="47"/>
  <c r="D10" i="47"/>
  <c r="C24" i="47"/>
  <c r="D11" i="47"/>
  <c r="D29" i="47"/>
  <c r="C29" i="47"/>
  <c r="D25" i="47"/>
  <c r="C25" i="47"/>
  <c r="B29" i="47" l="1"/>
  <c r="B28" i="47"/>
  <c r="B30" i="47"/>
  <c r="D27" i="47"/>
  <c r="C27" i="47"/>
  <c r="B11" i="47"/>
  <c r="B10" i="47"/>
  <c r="D23" i="47"/>
  <c r="C23" i="47"/>
  <c r="D28" i="47"/>
  <c r="B3" i="47"/>
  <c r="D31" i="47"/>
  <c r="C31" i="47"/>
  <c r="B5" i="47"/>
  <c r="D34" i="47"/>
  <c r="B24" i="47"/>
  <c r="B9" i="47"/>
  <c r="B6" i="47"/>
  <c r="B4" i="47"/>
  <c r="B7" i="47"/>
  <c r="B1" i="47"/>
  <c r="B25" i="47"/>
  <c r="B26" i="47"/>
  <c r="D33" i="47"/>
  <c r="B23" i="47" l="1"/>
  <c r="B33" i="47"/>
  <c r="B34" i="47"/>
  <c r="B31" i="47"/>
  <c r="B32" i="47"/>
  <c r="B27" i="47"/>
</calcChain>
</file>

<file path=xl/sharedStrings.xml><?xml version="1.0" encoding="utf-8"?>
<sst xmlns="http://schemas.openxmlformats.org/spreadsheetml/2006/main" count="996" uniqueCount="522">
  <si>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</si>
  <si>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</si>
  <si>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</si>
  <si>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</si>
  <si>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</si>
  <si>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</si>
  <si>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</si>
  <si>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</si>
  <si>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</si>
  <si>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</si>
  <si>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</si>
  <si>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</si>
  <si>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</si>
  <si>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</si>
  <si>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</si>
  <si>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</si>
  <si>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</si>
  <si>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</si>
  <si>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</si>
  <si>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</si>
  <si>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</si>
  <si>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</si>
  <si>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</si>
  <si>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</si>
  <si>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</si>
  <si>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</si>
  <si>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</si>
  <si>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</si>
  <si>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</si>
  <si>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</si>
  <si>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</si>
  <si>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</si>
  <si>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</si>
  <si>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</si>
  <si>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</si>
  <si>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</si>
  <si>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</si>
  <si>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</si>
  <si>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</si>
  <si>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Au 31 décembre 2014</t>
  </si>
  <si>
    <t>Au 31 décembre 2015</t>
  </si>
  <si>
    <t>Au 31 décembre 2016</t>
  </si>
  <si>
    <t>Au 31 décembre 2017</t>
  </si>
  <si>
    <t>Au 31 décembre 2018</t>
  </si>
  <si>
    <t>_bip_prefix</t>
  </si>
  <si>
    <t>_multiplierFR</t>
  </si>
  <si>
    <t>QRT summary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</si>
  <si>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</si>
  <si>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</si>
  <si>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</si>
  <si>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</si>
  <si>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</si>
  <si>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</si>
  <si>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</si>
  <si>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</si>
  <si>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</si>
  <si>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</si>
  <si>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</si>
  <si>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</si>
  <si>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</si>
  <si>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</si>
  <si>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</si>
  <si>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</si>
  <si>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</si>
  <si>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</si>
  <si>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</si>
  <si>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</si>
  <si>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</si>
  <si>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</si>
  <si>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</si>
  <si>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</si>
  <si>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</si>
  <si>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</si>
  <si>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</si>
  <si>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</si>
  <si>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</si>
  <si>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</si>
  <si>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</si>
  <si>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</si>
  <si>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</si>
  <si>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</si>
  <si>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</si>
  <si>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</si>
  <si>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</si>
  <si>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</si>
  <si>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</si>
  <si>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</si>
  <si>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</si>
  <si>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</si>
  <si>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</si>
  <si>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</si>
  <si>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</si>
  <si>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</si>
  <si>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</si>
  <si>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</si>
  <si>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</si>
  <si>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</si>
  <si>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</si>
  <si>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</si>
  <si>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</si>
  <si>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</si>
  <si>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</si>
  <si>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</si>
  <si>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</si>
  <si>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</si>
  <si>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</si>
  <si>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</si>
  <si>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</si>
  <si>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</si>
  <si>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</si>
  <si>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</si>
  <si>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</si>
  <si>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</si>
  <si>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</si>
  <si>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</si>
  <si>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</si>
  <si>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</si>
  <si>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</si>
  <si>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</si>
  <si>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</si>
  <si>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</si>
  <si>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</si>
  <si>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</si>
  <si>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</si>
  <si>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</si>
  <si>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</si>
  <si>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</si>
  <si>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</si>
  <si>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</si>
  <si>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</si>
  <si>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</si>
  <si>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</si>
  <si>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</si>
  <si>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</si>
  <si>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</si>
  <si>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</si>
  <si>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</si>
  <si>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</si>
  <si>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</si>
  <si>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</si>
  <si>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</si>
  <si>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</si>
  <si>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</si>
  <si>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</si>
  <si>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</si>
  <si>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</si>
  <si>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</si>
  <si>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</si>
  <si>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</si>
  <si>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</si>
  <si>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</si>
  <si>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</si>
  <si>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</si>
  <si>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</si>
  <si>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</si>
  <si>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</si>
  <si>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</si>
  <si>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</si>
  <si>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</si>
  <si>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</si>
  <si>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</si>
  <si>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</si>
  <si>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</si>
  <si>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</si>
  <si>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</si>
  <si>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</si>
  <si>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</si>
  <si>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</si>
  <si>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</si>
  <si>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</si>
  <si>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</si>
  <si>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</si>
  <si>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</si>
  <si>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</si>
  <si>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</si>
  <si>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</si>
  <si>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</si>
  <si>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</si>
  <si>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</si>
  <si>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</si>
  <si>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</si>
  <si>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</si>
  <si>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</si>
  <si>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</si>
  <si>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</si>
  <si>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</si>
  <si>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</si>
  <si>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</si>
  <si>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</si>
  <si>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</si>
  <si>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</si>
  <si>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</si>
  <si>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</si>
  <si>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</si>
  <si>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</si>
  <si>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</si>
  <si>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</si>
  <si>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</si>
  <si>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</si>
  <si>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</si>
  <si>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</si>
  <si>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</si>
  <si>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</si>
  <si>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</si>
  <si>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</si>
  <si>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</si>
  <si>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</si>
  <si>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</si>
  <si>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</si>
  <si>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</si>
  <si>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</si>
  <si>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</si>
  <si>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</si>
  <si>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</si>
  <si>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</si>
  <si>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</si>
  <si>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</si>
  <si>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</si>
  <si>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</si>
  <si>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</si>
  <si>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</si>
  <si>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</si>
  <si>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</si>
  <si>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</si>
  <si>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</si>
  <si>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</si>
  <si>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Premiums written</t>
  </si>
  <si>
    <t>C0070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</si>
  <si>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</si>
  <si>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</si>
  <si>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</si>
  <si>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</si>
  <si>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</si>
  <si>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Reinsurers'share</t>
  </si>
  <si>
    <t>Expenses incurred</t>
  </si>
  <si>
    <t>Other expenses</t>
  </si>
  <si>
    <t>Total expenses</t>
  </si>
  <si>
    <t>TOTAL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</si>
  <si>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</si>
  <si>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</si>
  <si>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</si>
  <si>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</si>
  <si>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</si>
  <si>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</si>
  <si>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</si>
  <si>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</si>
  <si>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</si>
  <si>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</si>
  <si>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</si>
  <si>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</si>
  <si>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</si>
  <si>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</si>
  <si>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</si>
  <si>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</si>
  <si>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</si>
  <si>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</si>
  <si>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</si>
  <si>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</si>
  <si>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</si>
  <si>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</si>
  <si>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</si>
  <si>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</si>
  <si>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</si>
  <si>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</si>
  <si>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</si>
  <si>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</si>
  <si>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</si>
  <si>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</si>
  <si>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</si>
  <si>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</si>
  <si>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</si>
  <si>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</si>
  <si>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</si>
  <si>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</si>
  <si>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CURR</t>
  </si>
  <si>
    <t>PERIOD</t>
  </si>
  <si>
    <t>EUR</t>
  </si>
  <si>
    <t>PACKAGE LAST CHANGED ON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</si>
  <si>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</si>
  <si>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</si>
  <si>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</si>
  <si>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</si>
  <si>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</si>
  <si>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ENTITY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</si>
  <si>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</si>
  <si>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</si>
  <si>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</si>
  <si>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</si>
  <si>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</si>
  <si>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</si>
  <si>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</si>
  <si>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</si>
  <si>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</si>
  <si>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</si>
  <si>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</si>
  <si>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</si>
  <si>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</si>
  <si>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</si>
  <si>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</si>
  <si>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</si>
  <si>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</si>
  <si>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</si>
  <si>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</si>
  <si>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</si>
  <si>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</si>
  <si>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</si>
  <si>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</si>
  <si>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</si>
  <si>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</si>
  <si>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</si>
  <si>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</si>
  <si>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</si>
  <si>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</si>
  <si>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</si>
  <si>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</si>
  <si>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</si>
  <si>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</si>
  <si>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</si>
  <si>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</si>
  <si>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</si>
  <si>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</si>
  <si>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</si>
  <si>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</si>
  <si>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</si>
  <si>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</si>
  <si>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</si>
  <si>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Best estimate</t>
  </si>
  <si>
    <t xml:space="preserve">Best estimate </t>
  </si>
  <si>
    <t>Best estimate minus recoverables from reinsurance/SPV and Finite Re - total</t>
  </si>
  <si>
    <t>Risk Margin</t>
  </si>
  <si>
    <t>Life and Health SLT Technical Provisions</t>
  </si>
  <si>
    <t>BIP_SSE_PD_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</si>
  <si>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</si>
  <si>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</si>
  <si>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</si>
  <si>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</si>
  <si>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</si>
  <si>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In EUR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</si>
  <si>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</si>
  <si>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</si>
  <si>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</si>
  <si>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</si>
  <si>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</si>
  <si>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</si>
  <si>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</si>
  <si>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</si>
  <si>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</si>
  <si>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</si>
  <si>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</si>
  <si>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S.02.01_1</t>
  </si>
  <si>
    <t>S.02.01_2</t>
  </si>
  <si>
    <t>S.05.01_3</t>
  </si>
  <si>
    <t>Premiums, claims and expenses by line of business (Life)</t>
  </si>
  <si>
    <t>S.05.02_2</t>
  </si>
  <si>
    <t>S.12.01_1</t>
  </si>
  <si>
    <t>S.23.01_1</t>
  </si>
  <si>
    <t>S.23.01_2</t>
  </si>
  <si>
    <t>S.23.01_3</t>
  </si>
  <si>
    <t>S.28.01_1</t>
  </si>
  <si>
    <t>English</t>
  </si>
  <si>
    <t>French</t>
  </si>
  <si>
    <t>Government bonds</t>
  </si>
  <si>
    <t>Corporate bonds</t>
  </si>
  <si>
    <t>Accepted reinsurance (other than health)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</si>
  <si>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</si>
  <si>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</si>
  <si>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</si>
  <si>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</si>
  <si>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</si>
  <si>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Linear formula component for Non-life insurance and reinsurance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</si>
  <si>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</si>
  <si>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</si>
  <si>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</si>
  <si>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</si>
  <si>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Technical provisions calculated as a sum of best estimate (BE) and risk margin (RM)</t>
  </si>
  <si>
    <t>Amount of the transitional on technical provisions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</si>
  <si>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</si>
  <si>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</si>
  <si>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</si>
  <si>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</si>
  <si>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</si>
  <si>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</si>
  <si>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>Line of business* for Life reinsurance obligations</t>
  </si>
  <si>
    <t>Home 
country**</t>
  </si>
  <si>
    <t>**France</t>
  </si>
  <si>
    <t>Top 5 countries (by amount of gross premiums written) - Life obligations</t>
  </si>
  <si>
    <t>Own shares (held directly or indirectly)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</si>
  <si>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</si>
  <si>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</si>
  <si>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</si>
  <si>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</si>
  <si>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Total amount of Notional Solvency Capital Requirements for ring fenced funds (other than those related to business operated in accordance with Art. 4 of Directive 2003/41/EC (transitional))</t>
  </si>
  <si>
    <t>Component description</t>
  </si>
  <si>
    <t>SCRB2C0A1A01</t>
  </si>
  <si>
    <t>SCRB2C0A1A02</t>
  </si>
  <si>
    <t>SCRB2C0A1A03</t>
  </si>
  <si>
    <t>SCRB2C0A1A04</t>
  </si>
  <si>
    <t>SCRB2C0A1A05</t>
  </si>
  <si>
    <t>SCRB2C0A1A06</t>
  </si>
  <si>
    <t>SCRB2C0A1A07</t>
  </si>
  <si>
    <t>SCRB2C0A1A08</t>
  </si>
  <si>
    <t>SCRB2C0A1A09</t>
  </si>
  <si>
    <t>SCRB2C0A1A10</t>
  </si>
  <si>
    <t>Calculation of Solvency Capital Requirement</t>
  </si>
  <si>
    <t>SCRB2C0A1A00</t>
  </si>
  <si>
    <t>SCRB2C00005</t>
  </si>
  <si>
    <t>SCRB2C00040</t>
  </si>
  <si>
    <t>Capital requirement for business operated in accordance with Art. 4 of Directive 2003/41/EC</t>
  </si>
  <si>
    <t>SCRB2C0A0A05</t>
  </si>
  <si>
    <t>Solvency capital requirement excluding capital add - on</t>
  </si>
  <si>
    <t>SCRB2C00042</t>
  </si>
  <si>
    <t>Capital add-ons</t>
  </si>
  <si>
    <t>SCRB2C0A0A00</t>
  </si>
  <si>
    <t>Solvency capital requirement</t>
  </si>
  <si>
    <t>SCRB2C00050</t>
  </si>
  <si>
    <t>Amount/estimate of loss-absorbing capacity of technical provisions</t>
  </si>
  <si>
    <t>SCRB2C00055</t>
  </si>
  <si>
    <t>Amount/estimate of loss-absorbing capacity ot deferred tax</t>
  </si>
  <si>
    <t>SCRB2C00065</t>
  </si>
  <si>
    <t>Total amount of Notional Solvency Capital Requirements for  remaining part</t>
  </si>
  <si>
    <t>SCRB2C00060</t>
  </si>
  <si>
    <t>Total amount of Notional Solvency Capital Requirement for ring fenced funds</t>
  </si>
  <si>
    <t>SCRB2C00090</t>
  </si>
  <si>
    <t>SCRB2C00070</t>
  </si>
  <si>
    <t>Diversification effects due to RFF nSCR aggregation for article 304</t>
  </si>
  <si>
    <t>Roundings / Adjustments</t>
  </si>
  <si>
    <t>A1A.1 - Non-Life</t>
  </si>
  <si>
    <t>Non-Life</t>
  </si>
  <si>
    <t>A1A.2 - Life</t>
  </si>
  <si>
    <t>Life</t>
  </si>
  <si>
    <t>A1A.3 - Credit</t>
  </si>
  <si>
    <t>Credit</t>
  </si>
  <si>
    <t>A1A.4 - Asset</t>
  </si>
  <si>
    <t>Asset</t>
  </si>
  <si>
    <t>A1A.5 - Interest rate</t>
  </si>
  <si>
    <t>Interest rate</t>
  </si>
  <si>
    <t>A1A.6 - FX</t>
  </si>
  <si>
    <t>FX</t>
  </si>
  <si>
    <t>A1A.7 - Participations (solo only)</t>
  </si>
  <si>
    <t>Participations (solo only)</t>
  </si>
  <si>
    <t>A1A.8 - Other</t>
  </si>
  <si>
    <t>Other</t>
  </si>
  <si>
    <t>A1A.9 - Operational risk</t>
  </si>
  <si>
    <t>Operational Risk</t>
  </si>
  <si>
    <t>A1A.10 - Topside adjustment</t>
  </si>
  <si>
    <t>Topside adjustment</t>
  </si>
  <si>
    <t>(IE) 
Ireland</t>
  </si>
  <si>
    <t>22231</t>
  </si>
  <si>
    <t>2017.03.29</t>
  </si>
  <si>
    <t>905d06cd-3ed0-4946-937b-6f8ab6d1269d</t>
  </si>
  <si>
    <t>743a10d3-f8f9-4004-ac41-9e7dd1406051</t>
  </si>
  <si>
    <t>862ae395-c4b9-4af5-88d0-f4e159ba1574</t>
  </si>
  <si>
    <t>080713b8-69be-46ae-81ad-87257d582851</t>
  </si>
  <si>
    <t>681d6f34-d038-4a22-b815-37e9f0470826</t>
  </si>
  <si>
    <t>5fe28949-fc41-42d3-bb03-97122b87a837</t>
  </si>
  <si>
    <t>c0cd1339-97e2-4358-98c1-21baee66d1b3</t>
  </si>
  <si>
    <t>56f2285c-923e-4677-a10e-970dcc3e4268</t>
  </si>
  <si>
    <t>83abc4b6-e52c-40aa-9772-91e76dacd5e2</t>
  </si>
  <si>
    <t>2c0b49b1-4fe4-44dd-843d-856e7edba894</t>
  </si>
  <si>
    <t>93feb466-3881-466c-9fc5-043fefe5333f</t>
  </si>
  <si>
    <t>91e32a09-9632-491e-9c68-8f6d063ceb6b</t>
  </si>
  <si>
    <t>4b54ec30-4af2-4ad9-a14e-1e9b04820207</t>
  </si>
  <si>
    <t>9df83ad6-221e-46af-af00-3ee1be1e2495</t>
  </si>
  <si>
    <t>8eb3e95b-e9c2-4033-a7ae-a3bd52a29bdb</t>
  </si>
  <si>
    <t>79a92d10-5e5d-4e41-8bcd-d97da6ee824f</t>
  </si>
  <si>
    <t>71690888-2469-4ef8-84da-5e59d5023586</t>
  </si>
  <si>
    <t>88c23cce-e491-442e-ba21-63a7fbf93292</t>
  </si>
  <si>
    <t>382d2005-10c2-4f7c-b64c-73a73133b74d</t>
  </si>
  <si>
    <t>7f547e49-2f3a-4840-b775-0cdef97c266a</t>
  </si>
  <si>
    <t>730d0b67-a51a-4afe-8a4f-517b18c4b005</t>
  </si>
  <si>
    <t>c244e59b-3079-4440-9627-bd8c2585af73</t>
  </si>
  <si>
    <t>e1dac537-fecf-4e27-94c6-4a4dab1c26f5</t>
  </si>
  <si>
    <t>dc84a831-7af3-4fde-bbfd-bf25ac8d85a2</t>
  </si>
  <si>
    <t>d5069566-ba79-4d6f-8e2a-bf72d9813264</t>
  </si>
  <si>
    <t>b5862f79-3b6e-4d71-87b4-f16b7f10c675</t>
  </si>
  <si>
    <t>ed7ded87-f9db-4bde-be83-84919fab44f6</t>
  </si>
  <si>
    <t>eb0fed32-4081-4372-b98d-199e5c966418</t>
  </si>
  <si>
    <t>b6a0e39f-bb55-41e7-ac21-20363981de0f</t>
  </si>
  <si>
    <t>81015dd1-78fe-430f-aca6-a6ae26ec9436</t>
  </si>
  <si>
    <t>3c5c62ac-34cf-4bf2-bd54-438b29146bc6</t>
  </si>
  <si>
    <t>Technical provisions – Non-life</t>
  </si>
  <si>
    <t>Technical provisions – Health (similar to Life)</t>
  </si>
  <si>
    <t>Technical provisions – Health (similar to Non-life)</t>
  </si>
  <si>
    <t>Insurance and intermediaries payables</t>
  </si>
  <si>
    <t>Technical provisions – Life (excl. index-linked and unit-linked)</t>
  </si>
  <si>
    <t>Technical provisions – Non-life (excl. Health)</t>
  </si>
  <si>
    <t>Technical provisions – Life (excl. Health and index-linked and unit-linked)</t>
  </si>
  <si>
    <t>Technical provisions – index-linked and unit-linked funds</t>
  </si>
  <si>
    <t>424b7106-de26-4a65-ad19-00a057814a88</t>
  </si>
  <si>
    <t>3f990b23-efd2-46e9-9548-e48bc71b35e9</t>
  </si>
  <si>
    <t>ce476575-1bbe-4dfa-819a-08558ba07409</t>
  </si>
  <si>
    <t>(GB) 
United Kingdom</t>
  </si>
  <si>
    <t>In EUR millions</t>
  </si>
  <si>
    <t>In EUR thousands</t>
  </si>
  <si>
    <t>*The table above presents lines of business applicable to SCOR</t>
  </si>
  <si>
    <t>The table above presents lines of business applicable to SCOR</t>
  </si>
  <si>
    <t>en milliers EUR</t>
  </si>
  <si>
    <t xml:space="preserve">En millions EUR </t>
  </si>
  <si>
    <t>S.02.01_1 - Balance Sheet - Assets</t>
  </si>
  <si>
    <t>S.02.01_2 - Balance Sheet - Liabilities</t>
  </si>
  <si>
    <t>S.05.01_3 - Premiums, claims and expenses by line of business (Life)</t>
  </si>
  <si>
    <t>As at December 31, 2017
In EUR thousands</t>
  </si>
  <si>
    <t>S.12.01_1 - Life and Health SLT Technical Provisions</t>
  </si>
  <si>
    <t xml:space="preserve">S.28.01_1 - Minimum Capital Requirement - Only life or only Non-life insurance or reinsurance activity </t>
  </si>
  <si>
    <t>SGL SE
Assets as at December 31, 2017
In EUR thousands</t>
  </si>
  <si>
    <t>SGL SE
Liabilities as at December 31, 2017
In EUR thousands</t>
  </si>
  <si>
    <r>
      <rPr>
        <b/>
        <i/>
        <sz val="8"/>
        <color indexed="63"/>
        <rFont val="Arial"/>
        <family val="2"/>
      </rPr>
      <t>Reminder</t>
    </r>
    <r>
      <rPr>
        <b/>
        <sz val="8"/>
        <color indexed="63"/>
        <rFont val="Arial"/>
        <family val="2"/>
      </rPr>
      <t xml:space="preserve"> TOTAL ASSETS</t>
    </r>
  </si>
  <si>
    <t>S.05.02_2 - Premiums, claims and expenses by country (Life)</t>
  </si>
  <si>
    <t>SGL SE
As at December 31, 2017
In EUR thousands</t>
  </si>
  <si>
    <t>(KR) 
Korea, Republic of</t>
  </si>
  <si>
    <t>(DE) 
Germany</t>
  </si>
  <si>
    <t>(CA) 
Canada</t>
  </si>
  <si>
    <t>Own funds SGL SE (part1)</t>
  </si>
  <si>
    <t>Own funds SGL SE (part2)</t>
  </si>
  <si>
    <t>S.23.01_1 - Own funds SGL SE (part1)</t>
  </si>
  <si>
    <t>S.23.01_2 - Own funds SGL SE (part2)</t>
  </si>
  <si>
    <t>S.25.03_1</t>
  </si>
  <si>
    <t>SCR - Internal Model</t>
  </si>
  <si>
    <t>S.25.03_1 - SCR - Internal Model</t>
  </si>
  <si>
    <t>Life underwriting</t>
  </si>
  <si>
    <t>Market</t>
  </si>
  <si>
    <t>Operational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</si>
</sst>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  <numFmt numFmtId="169" formatCode="_(* #,##0_);_(* \(#,##0\);_(* &quot;-&quot;??_);_(@_)"/>
    <numFmt numFmtId="170" formatCode="0_ ;[Red]\-0\ "/>
  </numFmts>
  <fonts count="61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655659657582323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b/>
      <sz val="8"/>
      <color theme="4"/>
      <name val="Arial"/>
      <family val="2"/>
    </font>
    <font>
      <b/>
      <sz val="11"/>
      <color theme="0"/>
      <name val="Calibri"/>
      <family val="2"/>
    </font>
    <font>
      <i/>
      <sz val="8"/>
      <color theme="1"/>
      <name val="Arial"/>
      <family val="2"/>
      <scheme val="minor"/>
    </font>
    <font>
      <b/>
      <i/>
      <sz val="8"/>
      <color theme="1"/>
      <name val="Arial"/>
      <family val="2"/>
      <scheme val="minor"/>
    </font>
    <font>
      <i/>
      <sz val="8"/>
      <name val="Arial"/>
      <family val="2"/>
      <scheme val="minor"/>
    </font>
    <font>
      <b/>
      <i/>
      <sz val="8"/>
      <name val="Arial"/>
      <family val="2"/>
    </font>
    <font>
      <sz val="7"/>
      <color theme="0" tint="-0.49156163212988679"/>
      <name val="Arial"/>
      <family val="2"/>
      <scheme val="major"/>
    </font>
    <font>
      <sz val="6"/>
      <color theme="0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  <font>
      <sz val="8"/>
      <color theme="0" tint="-0.49049348429822687"/>
      <name val="Arial"/>
      <family val="2"/>
    </font>
    <font>
      <b/>
      <i/>
      <sz val="8"/>
      <color indexed="63"/>
      <name val="Arial"/>
      <family val="2"/>
    </font>
    <font>
      <b/>
      <sz val="8"/>
      <color indexed="63"/>
      <name val="Arial"/>
      <family val="2"/>
    </font>
    <font>
      <b/>
      <sz val="8"/>
      <color theme="9" tint="-0.24536881618701742"/>
      <name val="Arial"/>
      <family val="2"/>
    </font>
    <font>
      <sz val="8"/>
      <color theme="0" tint="-0.4910122989593188"/>
      <name val="Arial"/>
      <family val="2"/>
    </font>
    <font>
      <i/>
      <sz val="8"/>
      <color theme="9" tint="-0.2453688161870174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6622211371196631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7263100070192574E-2"/>
        <bgColor indexed="64"/>
      </patternFill>
    </fill>
    <fill>
      <patternFill patternType="solid">
        <fgColor theme="0" tint="-3.7598803674428541E-2"/>
        <bgColor indexed="64"/>
      </patternFill>
    </fill>
    <fill>
      <patternFill patternType="solid">
        <fgColor theme="0" tint="-3.7629322183904537E-2"/>
        <bgColor indexed="64"/>
      </patternFill>
    </fill>
    <fill>
      <patternFill patternType="solid">
        <fgColor theme="0" tint="-3.8972136600848417E-2"/>
        <bgColor indexed="64"/>
      </patternFill>
    </fill>
    <fill>
      <patternFill patternType="solid">
        <fgColor theme="0" tint="-4.0589617603076264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1413617358928193E-2"/>
        <bgColor indexed="64"/>
      </patternFill>
    </fill>
    <fill>
      <patternFill patternType="solid">
        <fgColor theme="0" tint="-0.14038514358958709"/>
        <bgColor indexed="64"/>
      </patternFill>
    </fill>
    <fill>
      <patternFill patternType="solid">
        <fgColor theme="0" tint="-0.13971373638111514"/>
        <bgColor indexed="64"/>
      </patternFill>
    </fill>
    <fill>
      <patternFill patternType="solid">
        <fgColor theme="0" tint="-4.3427838984344005E-2"/>
        <bgColor indexed="64"/>
      </patternFill>
    </fill>
    <fill>
      <patternFill patternType="solid">
        <fgColor theme="0" tint="-4.3183690908536028E-2"/>
        <bgColor indexed="64"/>
      </patternFill>
    </fill>
    <fill>
      <patternFill patternType="solid">
        <fgColor theme="0" tint="-4.293954283272805E-2"/>
        <bgColor indexed="64"/>
      </patternFill>
    </fill>
    <fill>
      <patternFill patternType="solid">
        <fgColor theme="0" tint="-3.769035920285653E-2"/>
        <bgColor indexed="64"/>
      </patternFill>
    </fill>
    <fill>
      <patternFill patternType="solid">
        <fgColor theme="0" tint="-4.1047395245216223E-2"/>
        <bgColor indexed="64"/>
      </patternFill>
    </fill>
    <fill>
      <patternFill patternType="solid">
        <fgColor theme="0" tint="-4.3580431531723994E-2"/>
        <bgColor indexed="64"/>
      </patternFill>
    </fill>
    <fill>
      <patternFill patternType="solid">
        <fgColor theme="0" tint="-4.3214209418012024E-2"/>
        <bgColor indexed="64"/>
      </patternFill>
    </fill>
  </fills>
  <borders count="6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667104098635822"/>
      </right>
      <top/>
      <bottom style="thin">
        <color theme="0" tint="-0.23667104098635822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663136692403943"/>
      </top>
      <bottom/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hair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54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4" fillId="0" borderId="0" applyFont="0" applyFill="0" applyBorder="0" applyAlignment="0" applyProtection="0"/>
    <xf numFmtId="0" fontId="2" fillId="0" borderId="0"/>
    <xf numFmtId="164" fontId="54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0" fontId="2" fillId="0" borderId="0"/>
    <xf numFmtId="0" fontId="2" fillId="0" borderId="0"/>
    <xf numFmtId="164" fontId="54" fillId="0" borderId="0" applyFont="0" applyFill="0" applyBorder="0" applyAlignment="0" applyProtection="0"/>
    <xf numFmtId="49" fontId="54" fillId="0" borderId="0" applyFont="0" applyFill="0" applyBorder="0" applyAlignment="0" applyProtection="0"/>
  </cellStyleXfs>
  <cellXfs count="391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4" fillId="0" borderId="0" xfId="7"/>
    <xf numFmtId="0" fontId="54" fillId="28" borderId="0" xfId="7" applyFill="1"/>
    <xf numFmtId="0" fontId="4" fillId="28" borderId="0" xfId="7" applyFont="1" applyFill="1"/>
    <xf numFmtId="0" fontId="4" fillId="0" borderId="0" xfId="7" applyFont="1"/>
    <xf numFmtId="0" fontId="4" fillId="29" borderId="0" xfId="7" applyFont="1" applyFill="1"/>
    <xf numFmtId="0" fontId="5" fillId="26" borderId="0" xfId="7" applyFont="1" applyFill="1"/>
    <xf numFmtId="0" fontId="5" fillId="26" borderId="0" xfId="7" applyFont="1" applyFill="1" applyAlignment="1">
      <alignment horizontal="center" vertical="center"/>
    </xf>
    <xf numFmtId="0" fontId="8" fillId="26" borderId="0" xfId="7" applyFont="1" applyFill="1" applyAlignment="1"/>
    <xf numFmtId="0" fontId="9" fillId="26" borderId="12" xfId="7" applyFont="1" applyFill="1" applyBorder="1"/>
    <xf numFmtId="0" fontId="9" fillId="26" borderId="12" xfId="7" applyFont="1" applyFill="1" applyBorder="1" applyAlignment="1">
      <alignment horizontal="center"/>
    </xf>
    <xf numFmtId="0" fontId="5" fillId="26" borderId="12" xfId="7" applyFont="1" applyFill="1" applyBorder="1"/>
    <xf numFmtId="0" fontId="5" fillId="26" borderId="13" xfId="7" applyFont="1" applyFill="1" applyBorder="1" applyAlignment="1">
      <alignment horizontal="left" indent="1"/>
    </xf>
    <xf numFmtId="0" fontId="5" fillId="26" borderId="13" xfId="7" applyFont="1" applyFill="1" applyBorder="1" applyAlignment="1">
      <alignment horizontal="center"/>
    </xf>
    <xf numFmtId="0" fontId="11" fillId="26" borderId="13" xfId="9" applyFill="1" applyBorder="1" applyAlignment="1">
      <alignment horizontal="center"/>
    </xf>
    <xf numFmtId="0" fontId="5" fillId="26" borderId="13" xfId="7" applyFont="1" applyFill="1" applyBorder="1"/>
    <xf numFmtId="0" fontId="5" fillId="26" borderId="14" xfId="7" applyFont="1" applyFill="1" applyBorder="1" applyAlignment="1">
      <alignment horizontal="left" indent="1"/>
    </xf>
    <xf numFmtId="0" fontId="5" fillId="26" borderId="14" xfId="7" applyFont="1" applyFill="1" applyBorder="1" applyAlignment="1">
      <alignment horizontal="center"/>
    </xf>
    <xf numFmtId="0" fontId="5" fillId="26" borderId="14" xfId="7" applyFont="1" applyFill="1" applyBorder="1"/>
    <xf numFmtId="0" fontId="5" fillId="0" borderId="0" xfId="7" applyFont="1"/>
    <xf numFmtId="0" fontId="5" fillId="26" borderId="15" xfId="7" applyFont="1" applyFill="1" applyBorder="1"/>
    <xf numFmtId="0" fontId="5" fillId="26" borderId="15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2" fillId="30" borderId="16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17" xfId="7" applyFont="1" applyFill="1" applyBorder="1"/>
    <xf numFmtId="0" fontId="0" fillId="26" borderId="18" xfId="7" applyFont="1" applyFill="1" applyBorder="1"/>
    <xf numFmtId="0" fontId="13" fillId="26" borderId="0" xfId="7" applyFont="1" applyFill="1" applyAlignment="1">
      <alignment horizontal="left" vertical="top"/>
    </xf>
    <xf numFmtId="0" fontId="14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4" fillId="26" borderId="19" xfId="7" applyFont="1" applyFill="1" applyBorder="1" applyAlignment="1">
      <alignment wrapText="1"/>
    </xf>
    <xf numFmtId="0" fontId="15" fillId="31" borderId="0" xfId="7" applyFont="1" applyFill="1" applyAlignment="1">
      <alignment horizontal="right" wrapText="1"/>
    </xf>
    <xf numFmtId="0" fontId="14" fillId="26" borderId="0" xfId="7" applyFont="1" applyFill="1" applyBorder="1" applyAlignment="1">
      <alignment wrapText="1"/>
    </xf>
    <xf numFmtId="0" fontId="14" fillId="26" borderId="21" xfId="7" applyFont="1" applyFill="1" applyBorder="1" applyAlignment="1">
      <alignment horizontal="left"/>
    </xf>
    <xf numFmtId="168" fontId="14" fillId="26" borderId="21" xfId="7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/>
    </xf>
    <xf numFmtId="168" fontId="14" fillId="26" borderId="22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 wrapText="1"/>
    </xf>
    <xf numFmtId="168" fontId="14" fillId="26" borderId="23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1"/>
    </xf>
    <xf numFmtId="168" fontId="17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indent="2"/>
    </xf>
    <xf numFmtId="168" fontId="18" fillId="26" borderId="24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indent="2"/>
    </xf>
    <xf numFmtId="168" fontId="18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indent="1"/>
    </xf>
    <xf numFmtId="168" fontId="17" fillId="26" borderId="23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indent="2"/>
    </xf>
    <xf numFmtId="168" fontId="18" fillId="26" borderId="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6" borderId="24" xfId="7" applyFont="1" applyFill="1" applyBorder="1" applyAlignment="1">
      <alignment horizontal="left" indent="1"/>
    </xf>
    <xf numFmtId="0" fontId="14" fillId="26" borderId="8" xfId="7" applyFont="1" applyFill="1" applyBorder="1" applyAlignment="1">
      <alignment horizontal="left" wrapText="1"/>
    </xf>
    <xf numFmtId="168" fontId="14" fillId="26" borderId="8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/>
    </xf>
    <xf numFmtId="0" fontId="17" fillId="26" borderId="22" xfId="7" applyFont="1" applyFill="1" applyBorder="1" applyAlignment="1">
      <alignment horizontal="left" indent="1"/>
    </xf>
    <xf numFmtId="168" fontId="17" fillId="26" borderId="24" xfId="7" applyNumberFormat="1" applyFont="1" applyFill="1" applyBorder="1" applyAlignment="1">
      <alignment horizontal="right"/>
    </xf>
    <xf numFmtId="168" fontId="19" fillId="26" borderId="25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2"/>
    </xf>
    <xf numFmtId="0" fontId="17" fillId="26" borderId="21" xfId="7" applyFont="1" applyFill="1" applyBorder="1" applyAlignment="1">
      <alignment horizontal="left" wrapText="1" indent="1"/>
    </xf>
    <xf numFmtId="168" fontId="19" fillId="26" borderId="21" xfId="7" applyNumberFormat="1" applyFont="1" applyFill="1" applyBorder="1" applyAlignment="1">
      <alignment horizontal="right"/>
    </xf>
    <xf numFmtId="0" fontId="0" fillId="26" borderId="26" xfId="7" applyFont="1" applyFill="1" applyBorder="1"/>
    <xf numFmtId="0" fontId="20" fillId="26" borderId="10" xfId="7" applyFont="1" applyFill="1" applyBorder="1" applyAlignment="1">
      <alignment horizontal="left"/>
    </xf>
    <xf numFmtId="168" fontId="20" fillId="26" borderId="10" xfId="7" applyNumberFormat="1" applyFont="1" applyFill="1" applyBorder="1" applyAlignment="1">
      <alignment horizontal="right"/>
    </xf>
    <xf numFmtId="0" fontId="14" fillId="26" borderId="27" xfId="7" applyFont="1" applyFill="1" applyBorder="1" applyAlignment="1">
      <alignment wrapText="1"/>
    </xf>
    <xf numFmtId="168" fontId="16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2"/>
    </xf>
    <xf numFmtId="168" fontId="21" fillId="26" borderId="24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wrapText="1" indent="2"/>
    </xf>
    <xf numFmtId="168" fontId="21" fillId="26" borderId="0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wrapText="1" indent="2"/>
    </xf>
    <xf numFmtId="168" fontId="21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wrapText="1" indent="1"/>
    </xf>
    <xf numFmtId="168" fontId="16" fillId="26" borderId="23" xfId="7" applyNumberFormat="1" applyFont="1" applyFill="1" applyBorder="1" applyAlignment="1">
      <alignment horizontal="right"/>
    </xf>
    <xf numFmtId="168" fontId="16" fillId="26" borderId="24" xfId="7" applyNumberFormat="1" applyFont="1" applyFill="1" applyBorder="1" applyAlignment="1">
      <alignment horizontal="right"/>
    </xf>
    <xf numFmtId="168" fontId="16" fillId="26" borderId="0" xfId="7" applyNumberFormat="1" applyFont="1" applyFill="1" applyBorder="1" applyAlignment="1">
      <alignment horizontal="right"/>
    </xf>
    <xf numFmtId="168" fontId="16" fillId="26" borderId="1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1"/>
    </xf>
    <xf numFmtId="0" fontId="18" fillId="26" borderId="0" xfId="7" applyFont="1" applyFill="1" applyBorder="1" applyAlignment="1">
      <alignment horizontal="left" wrapText="1" indent="1"/>
    </xf>
    <xf numFmtId="0" fontId="18" fillId="26" borderId="11" xfId="7" applyFont="1" applyFill="1" applyBorder="1" applyAlignment="1">
      <alignment horizontal="left" wrapText="1" indent="1"/>
    </xf>
    <xf numFmtId="0" fontId="14" fillId="26" borderId="0" xfId="7" applyFont="1" applyFill="1" applyBorder="1" applyAlignment="1">
      <alignment horizontal="left" wrapText="1"/>
    </xf>
    <xf numFmtId="0" fontId="17" fillId="26" borderId="24" xfId="7" applyFont="1" applyFill="1" applyBorder="1" applyAlignment="1">
      <alignment horizontal="left" wrapText="1" indent="1"/>
    </xf>
    <xf numFmtId="0" fontId="20" fillId="26" borderId="8" xfId="7" applyFont="1" applyFill="1" applyBorder="1" applyAlignment="1">
      <alignment horizontal="left" wrapText="1"/>
    </xf>
    <xf numFmtId="168" fontId="20" fillId="26" borderId="8" xfId="7" applyNumberFormat="1" applyFont="1" applyFill="1" applyBorder="1" applyAlignment="1">
      <alignment horizontal="right"/>
    </xf>
    <xf numFmtId="0" fontId="20" fillId="26" borderId="19" xfId="7" applyFont="1" applyFill="1" applyBorder="1" applyAlignment="1">
      <alignment horizontal="left" wrapText="1"/>
    </xf>
    <xf numFmtId="168" fontId="20" fillId="26" borderId="19" xfId="7" applyNumberFormat="1" applyFont="1" applyFill="1" applyBorder="1" applyAlignment="1">
      <alignment horizontal="right"/>
    </xf>
    <xf numFmtId="0" fontId="12" fillId="32" borderId="16" xfId="8" applyFont="1" applyFill="1" applyBorder="1" applyAlignment="1">
      <alignment horizontal="center" vertical="center"/>
    </xf>
    <xf numFmtId="0" fontId="54" fillId="26" borderId="0" xfId="7" applyFill="1"/>
    <xf numFmtId="0" fontId="14" fillId="26" borderId="19" xfId="7" applyFont="1" applyFill="1" applyBorder="1" applyAlignment="1">
      <alignment horizontal="left" wrapText="1"/>
    </xf>
    <xf numFmtId="0" fontId="12" fillId="33" borderId="16" xfId="8" applyFont="1" applyFill="1" applyBorder="1" applyAlignment="1">
      <alignment horizontal="center" vertical="center"/>
    </xf>
    <xf numFmtId="0" fontId="14" fillId="26" borderId="0" xfId="7" applyFont="1" applyFill="1" applyAlignment="1">
      <alignment horizontal="left" vertical="top"/>
    </xf>
    <xf numFmtId="0" fontId="14" fillId="26" borderId="0" xfId="7" applyFont="1" applyFill="1" applyAlignment="1"/>
    <xf numFmtId="0" fontId="14" fillId="26" borderId="19" xfId="7" applyFont="1" applyFill="1" applyBorder="1" applyAlignment="1">
      <alignment horizontal="left"/>
    </xf>
    <xf numFmtId="0" fontId="15" fillId="31" borderId="0" xfId="7" applyFont="1" applyFill="1" applyAlignment="1">
      <alignment horizontal="right" vertical="center" wrapText="1"/>
    </xf>
    <xf numFmtId="0" fontId="14" fillId="26" borderId="10" xfId="7" applyFont="1" applyFill="1" applyBorder="1" applyAlignment="1">
      <alignment horizontal="right" wrapText="1" indent="1"/>
    </xf>
    <xf numFmtId="0" fontId="12" fillId="34" borderId="16" xfId="8" applyFont="1" applyFill="1" applyBorder="1" applyAlignment="1">
      <alignment horizontal="center" vertical="center"/>
    </xf>
    <xf numFmtId="0" fontId="0" fillId="26" borderId="0" xfId="0" applyFill="1"/>
    <xf numFmtId="0" fontId="14" fillId="26" borderId="28" xfId="0" applyFont="1" applyFill="1" applyBorder="1" applyAlignment="1">
      <alignment horizontal="left" vertical="top" wrapText="1"/>
    </xf>
    <xf numFmtId="0" fontId="14" fillId="26" borderId="28" xfId="0" applyFont="1" applyFill="1" applyBorder="1" applyAlignment="1"/>
    <xf numFmtId="0" fontId="14" fillId="26" borderId="0" xfId="0" applyFont="1" applyFill="1" applyAlignment="1">
      <alignment horizontal="left" vertical="top"/>
    </xf>
    <xf numFmtId="0" fontId="14" fillId="26" borderId="0" xfId="0" applyFont="1" applyFill="1" applyAlignment="1"/>
    <xf numFmtId="0" fontId="14" fillId="26" borderId="0" xfId="0" applyFont="1" applyFill="1" applyBorder="1" applyAlignment="1">
      <alignment horizontal="left" wrapText="1"/>
    </xf>
    <xf numFmtId="0" fontId="16" fillId="26" borderId="0" xfId="0" applyFont="1" applyFill="1" applyBorder="1" applyAlignment="1">
      <alignment horizontal="right" wrapText="1"/>
    </xf>
    <xf numFmtId="0" fontId="38" fillId="26" borderId="0" xfId="7" applyFont="1" applyFill="1"/>
    <xf numFmtId="0" fontId="39" fillId="26" borderId="0" xfId="7" applyFont="1" applyFill="1" applyAlignment="1"/>
    <xf numFmtId="0" fontId="38" fillId="0" borderId="0" xfId="7" applyFont="1"/>
    <xf numFmtId="0" fontId="38" fillId="26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26" borderId="0" xfId="7" applyFont="1" applyFill="1"/>
    <xf numFmtId="0" fontId="14" fillId="26" borderId="9" xfId="7" applyFont="1" applyFill="1" applyBorder="1" applyAlignment="1">
      <alignment wrapText="1"/>
    </xf>
    <xf numFmtId="0" fontId="14" fillId="26" borderId="8" xfId="7" applyFont="1" applyFill="1" applyBorder="1" applyAlignment="1">
      <alignment wrapText="1"/>
    </xf>
    <xf numFmtId="0" fontId="38" fillId="26" borderId="8" xfId="7" applyFont="1" applyFill="1" applyBorder="1"/>
    <xf numFmtId="168" fontId="38" fillId="26" borderId="8" xfId="7" applyNumberFormat="1" applyFont="1" applyFill="1" applyBorder="1"/>
    <xf numFmtId="0" fontId="16" fillId="26" borderId="23" xfId="7" applyFont="1" applyFill="1" applyBorder="1" applyAlignment="1">
      <alignment horizontal="left" wrapText="1" indent="1"/>
    </xf>
    <xf numFmtId="168" fontId="14" fillId="29" borderId="23" xfId="4" applyNumberFormat="1" applyFont="1" applyFill="1" applyBorder="1" applyAlignment="1">
      <alignment horizontal="right"/>
    </xf>
    <xf numFmtId="168" fontId="16" fillId="26" borderId="23" xfId="4" applyNumberFormat="1" applyFont="1" applyFill="1" applyBorder="1" applyAlignment="1">
      <alignment horizontal="right"/>
    </xf>
    <xf numFmtId="168" fontId="14" fillId="29" borderId="21" xfId="4" applyNumberFormat="1" applyFont="1" applyFill="1" applyBorder="1" applyAlignment="1">
      <alignment horizontal="right"/>
    </xf>
    <xf numFmtId="168" fontId="16" fillId="26" borderId="21" xfId="4" applyNumberFormat="1" applyFont="1" applyFill="1" applyBorder="1" applyAlignment="1">
      <alignment horizontal="right"/>
    </xf>
    <xf numFmtId="168" fontId="16" fillId="29" borderId="21" xfId="4" applyNumberFormat="1" applyFont="1" applyFill="1" applyBorder="1" applyAlignment="1">
      <alignment horizontal="right"/>
    </xf>
    <xf numFmtId="0" fontId="38" fillId="26" borderId="8" xfId="7" applyFont="1" applyFill="1" applyBorder="1" applyAlignment="1"/>
    <xf numFmtId="168" fontId="38" fillId="26" borderId="8" xfId="7" applyNumberFormat="1" applyFont="1" applyFill="1" applyBorder="1" applyAlignment="1">
      <alignment horizontal="right"/>
    </xf>
    <xf numFmtId="0" fontId="14" fillId="26" borderId="10" xfId="7" applyFont="1" applyFill="1" applyBorder="1" applyAlignment="1">
      <alignment wrapText="1"/>
    </xf>
    <xf numFmtId="168" fontId="14" fillId="29" borderId="10" xfId="4" applyNumberFormat="1" applyFont="1" applyFill="1" applyBorder="1" applyAlignment="1">
      <alignment horizontal="right"/>
    </xf>
    <xf numFmtId="168" fontId="14" fillId="26" borderId="10" xfId="4" applyNumberFormat="1" applyFont="1" applyFill="1" applyBorder="1" applyAlignment="1">
      <alignment horizontal="right"/>
    </xf>
    <xf numFmtId="0" fontId="38" fillId="26" borderId="8" xfId="7" applyFont="1" applyFill="1" applyBorder="1" applyAlignment="1">
      <alignment horizontal="center"/>
    </xf>
    <xf numFmtId="0" fontId="16" fillId="26" borderId="24" xfId="7" applyFont="1" applyFill="1" applyBorder="1" applyAlignment="1">
      <alignment horizontal="left" wrapText="1" indent="1"/>
    </xf>
    <xf numFmtId="168" fontId="14" fillId="29" borderId="24" xfId="4" applyNumberFormat="1" applyFont="1" applyFill="1" applyBorder="1" applyAlignment="1">
      <alignment horizontal="right"/>
    </xf>
    <xf numFmtId="168" fontId="14" fillId="29" borderId="8" xfId="4" applyNumberFormat="1" applyFont="1" applyFill="1" applyBorder="1" applyAlignment="1">
      <alignment horizontal="right"/>
    </xf>
    <xf numFmtId="168" fontId="14" fillId="26" borderId="8" xfId="4" applyNumberFormat="1" applyFont="1" applyFill="1" applyBorder="1" applyAlignment="1">
      <alignment horizontal="right"/>
    </xf>
    <xf numFmtId="168" fontId="16" fillId="26" borderId="8" xfId="4" applyNumberFormat="1" applyFont="1" applyFill="1" applyBorder="1" applyAlignment="1">
      <alignment horizontal="right"/>
    </xf>
    <xf numFmtId="0" fontId="14" fillId="26" borderId="21" xfId="7" applyFont="1" applyFill="1" applyBorder="1" applyAlignment="1">
      <alignment horizontal="left" wrapText="1" indent="1"/>
    </xf>
    <xf numFmtId="10" fontId="14" fillId="29" borderId="8" xfId="10" applyNumberFormat="1" applyFont="1" applyFill="1" applyBorder="1" applyAlignment="1">
      <alignment horizontal="right"/>
    </xf>
    <xf numFmtId="10" fontId="14" fillId="29" borderId="10" xfId="10" applyNumberFormat="1" applyFont="1" applyFill="1" applyBorder="1" applyAlignment="1">
      <alignment horizontal="right"/>
    </xf>
    <xf numFmtId="0" fontId="40" fillId="26" borderId="0" xfId="7" applyFont="1" applyFill="1" applyAlignment="1">
      <alignment wrapText="1"/>
    </xf>
    <xf numFmtId="0" fontId="14" fillId="26" borderId="24" xfId="7" applyFont="1" applyFill="1" applyBorder="1" applyAlignment="1">
      <alignment wrapText="1"/>
    </xf>
    <xf numFmtId="0" fontId="16" fillId="26" borderId="8" xfId="7" applyFont="1" applyFill="1" applyBorder="1" applyAlignment="1">
      <alignment horizontal="center" vertical="center"/>
    </xf>
    <xf numFmtId="168" fontId="16" fillId="29" borderId="23" xfId="4" applyNumberFormat="1" applyFont="1" applyFill="1" applyBorder="1" applyAlignment="1">
      <alignment horizontal="right"/>
    </xf>
    <xf numFmtId="168" fontId="16" fillId="29" borderId="24" xfId="4" applyNumberFormat="1" applyFont="1" applyFill="1" applyBorder="1" applyAlignment="1">
      <alignment horizontal="right"/>
    </xf>
    <xf numFmtId="168" fontId="16" fillId="26" borderId="25" xfId="4" applyNumberFormat="1" applyFont="1" applyFill="1" applyBorder="1" applyAlignment="1">
      <alignment horizontal="right"/>
    </xf>
    <xf numFmtId="0" fontId="16" fillId="26" borderId="21" xfId="7" applyFont="1" applyFill="1" applyBorder="1"/>
    <xf numFmtId="168" fontId="16" fillId="26" borderId="0" xfId="4" applyNumberFormat="1" applyFont="1" applyFill="1" applyAlignment="1">
      <alignment horizontal="right"/>
    </xf>
    <xf numFmtId="0" fontId="14" fillId="26" borderId="8" xfId="7" applyFont="1" applyFill="1" applyBorder="1"/>
    <xf numFmtId="168" fontId="14" fillId="29" borderId="19" xfId="4" applyNumberFormat="1" applyFont="1" applyFill="1" applyBorder="1" applyAlignment="1">
      <alignment horizontal="right"/>
    </xf>
    <xf numFmtId="168" fontId="16" fillId="26" borderId="30" xfId="4" applyNumberFormat="1" applyFont="1" applyFill="1" applyBorder="1" applyAlignment="1">
      <alignment horizontal="right"/>
    </xf>
    <xf numFmtId="168" fontId="14" fillId="29" borderId="25" xfId="4" applyNumberFormat="1" applyFont="1" applyFill="1" applyBorder="1" applyAlignment="1">
      <alignment horizontal="right"/>
    </xf>
    <xf numFmtId="0" fontId="14" fillId="26" borderId="9" xfId="7" applyFont="1" applyFill="1" applyBorder="1"/>
    <xf numFmtId="0" fontId="14" fillId="26" borderId="0" xfId="7" applyFont="1" applyFill="1" applyBorder="1"/>
    <xf numFmtId="168" fontId="14" fillId="26" borderId="8" xfId="4" applyNumberFormat="1" applyFont="1" applyFill="1" applyBorder="1" applyAlignment="1">
      <alignment horizontal="right" wrapText="1" indent="1"/>
    </xf>
    <xf numFmtId="168" fontId="14" fillId="29" borderId="8" xfId="7" applyNumberFormat="1" applyFont="1" applyFill="1" applyBorder="1" applyAlignment="1">
      <alignment horizontal="right"/>
    </xf>
    <xf numFmtId="168" fontId="14" fillId="29" borderId="19" xfId="7" applyNumberFormat="1" applyFont="1" applyFill="1" applyBorder="1" applyAlignment="1">
      <alignment horizontal="right"/>
    </xf>
    <xf numFmtId="0" fontId="38" fillId="26" borderId="0" xfId="0" applyFont="1" applyFill="1"/>
    <xf numFmtId="0" fontId="14" fillId="26" borderId="0" xfId="0" applyFont="1" applyFill="1" applyBorder="1" applyAlignment="1">
      <alignment horizontal="right"/>
    </xf>
    <xf numFmtId="0" fontId="38" fillId="0" borderId="0" xfId="0" applyFont="1"/>
    <xf numFmtId="0" fontId="14" fillId="26" borderId="0" xfId="0" applyFont="1" applyFill="1" applyBorder="1"/>
    <xf numFmtId="0" fontId="16" fillId="26" borderId="0" xfId="0" applyFont="1" applyFill="1" applyBorder="1" applyAlignment="1">
      <alignment horizontal="center" vertical="center"/>
    </xf>
    <xf numFmtId="0" fontId="16" fillId="26" borderId="25" xfId="0" applyFont="1" applyFill="1" applyBorder="1" applyAlignment="1">
      <alignment horizontal="left"/>
    </xf>
    <xf numFmtId="0" fontId="16" fillId="26" borderId="21" xfId="0" applyFont="1" applyFill="1" applyBorder="1" applyAlignment="1">
      <alignment horizontal="left"/>
    </xf>
    <xf numFmtId="0" fontId="16" fillId="26" borderId="22" xfId="0" applyFont="1" applyFill="1" applyBorder="1" applyAlignment="1">
      <alignment horizontal="left"/>
    </xf>
    <xf numFmtId="168" fontId="16" fillId="26" borderId="22" xfId="4" applyNumberFormat="1" applyFont="1" applyFill="1" applyBorder="1" applyAlignment="1">
      <alignment horizontal="right"/>
    </xf>
    <xf numFmtId="0" fontId="16" fillId="26" borderId="23" xfId="0" applyFont="1" applyFill="1" applyBorder="1" applyAlignment="1">
      <alignment horizontal="left"/>
    </xf>
    <xf numFmtId="0" fontId="14" fillId="26" borderId="10" xfId="0" applyFont="1" applyFill="1" applyBorder="1" applyAlignment="1">
      <alignment horizontal="left"/>
    </xf>
    <xf numFmtId="0" fontId="16" fillId="26" borderId="29" xfId="7" applyFont="1" applyFill="1" applyBorder="1"/>
    <xf numFmtId="0" fontId="16" fillId="26" borderId="25" xfId="7" applyFont="1" applyFill="1" applyBorder="1" applyAlignment="1">
      <alignment horizontal="left" wrapText="1" indent="1"/>
    </xf>
    <xf numFmtId="0" fontId="16" fillId="26" borderId="22" xfId="7" applyFont="1" applyFill="1" applyBorder="1" applyAlignment="1">
      <alignment horizontal="left" wrapText="1" indent="1"/>
    </xf>
    <xf numFmtId="168" fontId="14" fillId="29" borderId="22" xfId="4" applyNumberFormat="1" applyFont="1" applyFill="1" applyBorder="1" applyAlignment="1">
      <alignment horizontal="right"/>
    </xf>
    <xf numFmtId="168" fontId="14" fillId="29" borderId="31" xfId="4" applyNumberFormat="1" applyFont="1" applyFill="1" applyBorder="1" applyAlignment="1">
      <alignment horizontal="right"/>
    </xf>
    <xf numFmtId="168" fontId="16" fillId="26" borderId="31" xfId="4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 wrapText="1" indent="1"/>
    </xf>
    <xf numFmtId="0" fontId="40" fillId="0" borderId="19" xfId="7" applyFont="1" applyFill="1" applyBorder="1" applyAlignment="1">
      <alignment horizontal="right" wrapText="1"/>
    </xf>
    <xf numFmtId="0" fontId="40" fillId="0" borderId="28" xfId="7" applyFont="1" applyFill="1" applyBorder="1" applyAlignment="1">
      <alignment horizontal="right" wrapText="1"/>
    </xf>
    <xf numFmtId="0" fontId="16" fillId="26" borderId="19" xfId="7" applyFont="1" applyFill="1" applyBorder="1" applyAlignment="1">
      <alignment horizontal="right" wrapText="1" indent="1"/>
    </xf>
    <xf numFmtId="0" fontId="16" fillId="26" borderId="23" xfId="7" applyFont="1" applyFill="1" applyBorder="1"/>
    <xf numFmtId="168" fontId="16" fillId="26" borderId="32" xfId="7" applyNumberFormat="1" applyFont="1" applyFill="1" applyBorder="1" applyAlignment="1">
      <alignment horizontal="right"/>
    </xf>
    <xf numFmtId="168" fontId="16" fillId="26" borderId="33" xfId="7" applyNumberFormat="1" applyFont="1" applyFill="1" applyBorder="1" applyAlignment="1">
      <alignment horizontal="right"/>
    </xf>
    <xf numFmtId="168" fontId="16" fillId="26" borderId="32" xfId="4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168" fontId="16" fillId="26" borderId="36" xfId="4" applyNumberFormat="1" applyFont="1" applyFill="1" applyBorder="1" applyAlignment="1">
      <alignment horizontal="right"/>
    </xf>
    <xf numFmtId="168" fontId="16" fillId="26" borderId="37" xfId="4" applyNumberFormat="1" applyFont="1" applyFill="1" applyBorder="1" applyAlignment="1">
      <alignment horizontal="right"/>
    </xf>
    <xf numFmtId="168" fontId="14" fillId="26" borderId="32" xfId="4" applyNumberFormat="1" applyFont="1" applyFill="1" applyBorder="1" applyAlignment="1">
      <alignment horizontal="right"/>
    </xf>
    <xf numFmtId="168" fontId="14" fillId="26" borderId="39" xfId="4" applyNumberFormat="1" applyFont="1" applyFill="1" applyBorder="1" applyAlignment="1">
      <alignment horizontal="right"/>
    </xf>
    <xf numFmtId="168" fontId="16" fillId="26" borderId="40" xfId="4" applyNumberFormat="1" applyFont="1" applyFill="1" applyBorder="1" applyAlignment="1">
      <alignment horizontal="right"/>
    </xf>
    <xf numFmtId="168" fontId="16" fillId="26" borderId="34" xfId="4" applyNumberFormat="1" applyFont="1" applyFill="1" applyBorder="1" applyAlignment="1">
      <alignment horizontal="right"/>
    </xf>
    <xf numFmtId="168" fontId="16" fillId="26" borderId="38" xfId="4" applyNumberFormat="1" applyFont="1" applyFill="1" applyBorder="1" applyAlignment="1">
      <alignment horizontal="right"/>
    </xf>
    <xf numFmtId="0" fontId="16" fillId="26" borderId="8" xfId="13" applyFont="1" applyFill="1" applyBorder="1"/>
    <xf numFmtId="168" fontId="16" fillId="26" borderId="8" xfId="12" applyNumberFormat="1" applyFont="1" applyFill="1" applyBorder="1" applyAlignment="1">
      <alignment horizontal="right"/>
    </xf>
    <xf numFmtId="0" fontId="14" fillId="26" borderId="11" xfId="7" applyFont="1" applyFill="1" applyBorder="1"/>
    <xf numFmtId="168" fontId="16" fillId="26" borderId="8" xfId="7" applyNumberFormat="1" applyFont="1" applyFill="1" applyBorder="1" applyAlignment="1">
      <alignment horizontal="right"/>
    </xf>
    <xf numFmtId="0" fontId="16" fillId="26" borderId="24" xfId="7" applyFont="1" applyFill="1" applyBorder="1"/>
    <xf numFmtId="168" fontId="16" fillId="26" borderId="24" xfId="4" applyNumberFormat="1" applyFont="1" applyFill="1" applyBorder="1" applyAlignment="1">
      <alignment horizontal="right"/>
    </xf>
    <xf numFmtId="0" fontId="16" fillId="26" borderId="41" xfId="7" applyFont="1" applyFill="1" applyBorder="1"/>
    <xf numFmtId="0" fontId="14" fillId="26" borderId="8" xfId="7" applyFont="1" applyFill="1" applyBorder="1" applyAlignment="1">
      <alignment horizontal="center" vertical="center"/>
    </xf>
    <xf numFmtId="0" fontId="16" fillId="26" borderId="0" xfId="7" applyFont="1" applyFill="1" applyBorder="1"/>
    <xf numFmtId="168" fontId="16" fillId="26" borderId="0" xfId="4" applyNumberFormat="1" applyFont="1" applyFill="1" applyBorder="1" applyAlignment="1">
      <alignment horizontal="right"/>
    </xf>
    <xf numFmtId="0" fontId="16" fillId="26" borderId="11" xfId="7" applyFont="1" applyFill="1" applyBorder="1"/>
    <xf numFmtId="168" fontId="14" fillId="29" borderId="0" xfId="4" applyNumberFormat="1" applyFont="1" applyFill="1" applyBorder="1" applyAlignment="1">
      <alignment horizontal="right"/>
    </xf>
    <xf numFmtId="0" fontId="15" fillId="31" borderId="19" xfId="7" applyFont="1" applyFill="1" applyBorder="1" applyAlignment="1">
      <alignment horizontal="right" wrapText="1"/>
    </xf>
    <xf numFmtId="168" fontId="16" fillId="26" borderId="43" xfId="7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wrapText="1"/>
    </xf>
    <xf numFmtId="0" fontId="16" fillId="26" borderId="25" xfId="7" applyFont="1" applyFill="1" applyBorder="1" applyAlignment="1">
      <alignment wrapText="1"/>
    </xf>
    <xf numFmtId="0" fontId="16" fillId="26" borderId="22" xfId="7" applyFont="1" applyFill="1" applyBorder="1" applyAlignment="1">
      <alignment wrapText="1"/>
    </xf>
    <xf numFmtId="168" fontId="16" fillId="26" borderId="19" xfId="4" applyNumberFormat="1" applyFont="1" applyFill="1" applyBorder="1" applyAlignment="1">
      <alignment horizontal="right"/>
    </xf>
    <xf numFmtId="0" fontId="42" fillId="32" borderId="16" xfId="8" applyFont="1" applyFill="1" applyBorder="1" applyAlignment="1">
      <alignment horizontal="center" vertical="center"/>
    </xf>
    <xf numFmtId="0" fontId="54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26" borderId="21" xfId="52" applyNumberFormat="1" applyFont="1" applyFill="1" applyBorder="1" applyAlignment="1">
      <alignment horizontal="right"/>
    </xf>
    <xf numFmtId="168" fontId="14" fillId="26" borderId="44" xfId="52" applyNumberFormat="1" applyFont="1" applyFill="1" applyBorder="1" applyAlignment="1">
      <alignment horizontal="right"/>
    </xf>
    <xf numFmtId="168" fontId="16" fillId="26" borderId="34" xfId="52" applyNumberFormat="1" applyFont="1" applyFill="1" applyBorder="1" applyAlignment="1">
      <alignment horizontal="right"/>
    </xf>
    <xf numFmtId="168" fontId="16" fillId="26" borderId="25" xfId="52" applyNumberFormat="1" applyFont="1" applyFill="1" applyBorder="1" applyAlignment="1">
      <alignment horizontal="right"/>
    </xf>
    <xf numFmtId="168" fontId="14" fillId="26" borderId="19" xfId="52" applyNumberFormat="1" applyFont="1" applyFill="1" applyBorder="1" applyAlignment="1">
      <alignment horizontal="right"/>
    </xf>
    <xf numFmtId="168" fontId="38" fillId="26" borderId="21" xfId="7" applyNumberFormat="1" applyFont="1" applyFill="1" applyBorder="1" applyAlignment="1">
      <alignment horizontal="right"/>
    </xf>
    <xf numFmtId="0" fontId="14" fillId="26" borderId="44" xfId="7" applyFont="1" applyFill="1" applyBorder="1" applyAlignment="1">
      <alignment horizontal="left" wrapText="1"/>
    </xf>
    <xf numFmtId="0" fontId="38" fillId="26" borderId="0" xfId="7" applyFont="1" applyFill="1" applyAlignment="1">
      <alignment horizontal="right"/>
    </xf>
    <xf numFmtId="168" fontId="38" fillId="36" borderId="8" xfId="7" applyNumberFormat="1" applyFont="1" applyFill="1" applyBorder="1" applyAlignment="1">
      <alignment horizontal="right"/>
    </xf>
    <xf numFmtId="0" fontId="13" fillId="26" borderId="0" xfId="7" applyFont="1" applyFill="1" applyAlignment="1">
      <alignment horizontal="left" vertical="top" wrapText="1"/>
    </xf>
    <xf numFmtId="0" fontId="16" fillId="35" borderId="0" xfId="7" applyFont="1" applyFill="1" applyBorder="1" applyAlignment="1">
      <alignment horizontal="center" vertical="center"/>
    </xf>
    <xf numFmtId="0" fontId="14" fillId="26" borderId="29" xfId="7" applyFont="1" applyFill="1" applyBorder="1" applyAlignment="1">
      <alignment horizontal="center" wrapText="1"/>
    </xf>
    <xf numFmtId="0" fontId="40" fillId="26" borderId="0" xfId="7" applyFont="1" applyFill="1" applyAlignment="1">
      <alignment horizontal="left" vertical="top" wrapText="1"/>
    </xf>
    <xf numFmtId="168" fontId="14" fillId="29" borderId="45" xfId="7" applyNumberFormat="1" applyFont="1" applyFill="1" applyBorder="1" applyAlignment="1">
      <alignment horizontal="right"/>
    </xf>
    <xf numFmtId="168" fontId="14" fillId="29" borderId="46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3" fillId="26" borderId="0" xfId="7" applyFont="1" applyFill="1" applyAlignment="1">
      <alignment horizontal="left" vertical="top" wrapText="1"/>
    </xf>
    <xf numFmtId="168" fontId="14" fillId="26" borderId="44" xfId="52" applyNumberFormat="1" applyFont="1" applyFill="1" applyBorder="1" applyAlignment="1">
      <alignment horizontal="left"/>
    </xf>
    <xf numFmtId="0" fontId="14" fillId="26" borderId="29" xfId="7" applyFont="1" applyFill="1" applyBorder="1" applyAlignment="1">
      <alignment horizontal="center" wrapText="1"/>
    </xf>
    <xf numFmtId="49" fontId="16" fillId="26" borderId="31" xfId="7" applyNumberFormat="1" applyFont="1" applyFill="1" applyBorder="1" applyAlignment="1">
      <alignment horizontal="left" wrapText="1" indent="1"/>
    </xf>
    <xf numFmtId="49" fontId="16" fillId="26" borderId="21" xfId="7" applyNumberFormat="1" applyFont="1" applyFill="1" applyBorder="1" applyAlignment="1">
      <alignment horizontal="left" wrapText="1" indent="1"/>
    </xf>
    <xf numFmtId="49" fontId="16" fillId="26" borderId="21" xfId="52" applyNumberFormat="1" applyFont="1" applyFill="1" applyBorder="1" applyAlignment="1">
      <alignment horizontal="left"/>
    </xf>
    <xf numFmtId="0" fontId="54" fillId="26" borderId="0" xfId="7" applyFill="1" applyBorder="1"/>
    <xf numFmtId="0" fontId="16" fillId="26" borderId="25" xfId="7" applyFont="1" applyFill="1" applyBorder="1" applyAlignment="1">
      <alignment horizontal="left" indent="1"/>
    </xf>
    <xf numFmtId="49" fontId="16" fillId="26" borderId="31" xfId="7" applyNumberFormat="1" applyFont="1" applyFill="1" applyBorder="1" applyAlignment="1">
      <alignment horizontal="left"/>
    </xf>
    <xf numFmtId="168" fontId="16" fillId="26" borderId="31" xfId="7" applyNumberFormat="1" applyFont="1" applyFill="1" applyBorder="1" applyAlignment="1">
      <alignment horizontal="right"/>
    </xf>
    <xf numFmtId="0" fontId="48" fillId="26" borderId="0" xfId="7" applyFont="1" applyFill="1" applyAlignment="1">
      <alignment horizontal="left" indent="1"/>
    </xf>
    <xf numFmtId="168" fontId="16" fillId="38" borderId="21" xfId="52" applyNumberFormat="1" applyFont="1" applyFill="1" applyBorder="1" applyAlignment="1" applyProtection="1">
      <alignment horizontal="right"/>
      <protection locked="0"/>
    </xf>
    <xf numFmtId="168" fontId="14" fillId="38" borderId="44" xfId="52" applyNumberFormat="1" applyFont="1" applyFill="1" applyBorder="1" applyAlignment="1" applyProtection="1">
      <alignment horizontal="right"/>
      <protection locked="0"/>
    </xf>
    <xf numFmtId="168" fontId="16" fillId="38" borderId="57" xfId="52" applyNumberFormat="1" applyFont="1" applyFill="1" applyBorder="1" applyAlignment="1" applyProtection="1">
      <alignment horizontal="right"/>
      <protection locked="0"/>
    </xf>
    <xf numFmtId="168" fontId="16" fillId="38" borderId="23" xfId="52" applyNumberFormat="1" applyFont="1" applyFill="1" applyBorder="1" applyAlignment="1" applyProtection="1">
      <alignment horizontal="right"/>
      <protection locked="0"/>
    </xf>
    <xf numFmtId="0" fontId="38" fillId="26" borderId="0" xfId="7" applyFont="1" applyFill="1" applyProtection="1"/>
    <xf numFmtId="0" fontId="38" fillId="0" borderId="47" xfId="7" applyFont="1" applyBorder="1" applyProtection="1"/>
    <xf numFmtId="0" fontId="0" fillId="26" borderId="49" xfId="7" applyFont="1" applyFill="1" applyBorder="1" applyProtection="1"/>
    <xf numFmtId="0" fontId="44" fillId="26" borderId="50" xfId="0" applyFont="1" applyFill="1" applyBorder="1" applyAlignment="1" applyProtection="1">
      <alignment horizontal="center"/>
    </xf>
    <xf numFmtId="0" fontId="38" fillId="26" borderId="0" xfId="7" applyFont="1" applyFill="1" applyBorder="1" applyProtection="1"/>
    <xf numFmtId="0" fontId="0" fillId="26" borderId="0" xfId="7" applyFont="1" applyFill="1" applyBorder="1" applyProtection="1"/>
    <xf numFmtId="0" fontId="0" fillId="26" borderId="0" xfId="7" applyNumberFormat="1" applyFont="1" applyFill="1" applyBorder="1" applyAlignment="1" applyProtection="1">
      <alignment horizontal="center" vertical="center"/>
    </xf>
    <xf numFmtId="0" fontId="0" fillId="26" borderId="0" xfId="12" applyNumberFormat="1" applyFont="1" applyFill="1" applyBorder="1" applyAlignment="1" applyProtection="1">
      <alignment horizontal="right" indent="1"/>
    </xf>
    <xf numFmtId="0" fontId="0" fillId="26" borderId="51" xfId="7" applyFont="1" applyFill="1" applyBorder="1" applyProtection="1"/>
    <xf numFmtId="0" fontId="45" fillId="26" borderId="50" xfId="0" applyFont="1" applyFill="1" applyBorder="1" applyAlignment="1" applyProtection="1">
      <alignment horizontal="center"/>
    </xf>
    <xf numFmtId="0" fontId="46" fillId="26" borderId="50" xfId="0" applyFont="1" applyFill="1" applyBorder="1" applyAlignment="1" applyProtection="1">
      <alignment horizontal="center"/>
    </xf>
    <xf numFmtId="0" fontId="49" fillId="37" borderId="0" xfId="7" applyFont="1" applyFill="1" applyBorder="1" applyAlignment="1" applyProtection="1">
      <alignment vertical="center" wrapText="1"/>
    </xf>
    <xf numFmtId="0" fontId="38" fillId="26" borderId="50" xfId="7" applyFont="1" applyFill="1" applyBorder="1" applyProtection="1"/>
    <xf numFmtId="0" fontId="38" fillId="39" borderId="0" xfId="0" applyFont="1" applyFill="1" applyBorder="1" applyAlignment="1" applyProtection="1">
      <alignment horizontal="center" wrapText="1"/>
    </xf>
    <xf numFmtId="0" fontId="38" fillId="26" borderId="51" xfId="7" applyFont="1" applyFill="1" applyBorder="1" applyProtection="1"/>
    <xf numFmtId="168" fontId="16" fillId="38" borderId="31" xfId="7" applyNumberFormat="1" applyFont="1" applyFill="1" applyBorder="1" applyAlignment="1" applyProtection="1">
      <alignment horizontal="right"/>
    </xf>
    <xf numFmtId="0" fontId="38" fillId="26" borderId="52" xfId="7" applyFont="1" applyFill="1" applyBorder="1" applyProtection="1"/>
    <xf numFmtId="0" fontId="54" fillId="26" borderId="52" xfId="7" applyFill="1" applyBorder="1" applyAlignment="1" applyProtection="1">
      <alignment horizontal="center" vertical="center"/>
    </xf>
    <xf numFmtId="170" fontId="38" fillId="26" borderId="56" xfId="7" applyNumberFormat="1" applyFont="1" applyFill="1" applyBorder="1" applyAlignment="1" applyProtection="1">
      <alignment horizontal="right"/>
    </xf>
    <xf numFmtId="0" fontId="38" fillId="26" borderId="53" xfId="7" applyFont="1" applyFill="1" applyBorder="1" applyProtection="1"/>
    <xf numFmtId="0" fontId="38" fillId="26" borderId="54" xfId="7" applyFont="1" applyFill="1" applyBorder="1" applyProtection="1"/>
    <xf numFmtId="0" fontId="38" fillId="26" borderId="55" xfId="7" applyFont="1" applyFill="1" applyBorder="1" applyProtection="1"/>
    <xf numFmtId="0" fontId="38" fillId="0" borderId="0" xfId="7" applyFont="1" applyFill="1" applyBorder="1" applyProtection="1"/>
    <xf numFmtId="0" fontId="54" fillId="0" borderId="0" xfId="7" applyProtection="1"/>
    <xf numFmtId="0" fontId="54" fillId="0" borderId="0" xfId="7" applyFill="1" applyBorder="1" applyProtection="1"/>
    <xf numFmtId="169" fontId="4" fillId="26" borderId="0" xfId="4" applyNumberFormat="1" applyFont="1" applyFill="1"/>
    <xf numFmtId="0" fontId="4" fillId="0" borderId="0" xfId="0" applyFont="1"/>
    <xf numFmtId="0" fontId="4" fillId="40" borderId="0" xfId="0" applyFont="1" applyFill="1"/>
    <xf numFmtId="0" fontId="4" fillId="40" borderId="0" xfId="0" applyFont="1" applyFill="1" applyAlignment="1">
      <alignment horizontal="center" vertical="center" wrapText="1"/>
    </xf>
    <xf numFmtId="0" fontId="4" fillId="26" borderId="0" xfId="0" applyFont="1" applyFill="1"/>
    <xf numFmtId="0" fontId="52" fillId="40" borderId="0" xfId="0" applyFont="1" applyFill="1"/>
    <xf numFmtId="0" fontId="52" fillId="40" borderId="0" xfId="0" applyFont="1" applyFill="1" applyAlignment="1">
      <alignment horizontal="center"/>
    </xf>
    <xf numFmtId="0" fontId="50" fillId="26" borderId="0" xfId="7" applyFont="1" applyFill="1" applyAlignment="1">
      <alignment horizontal="center" vertical="center"/>
    </xf>
    <xf numFmtId="0" fontId="51" fillId="26" borderId="12" xfId="7" applyFont="1" applyFill="1" applyBorder="1" applyAlignment="1">
      <alignment horizontal="center"/>
    </xf>
    <xf numFmtId="0" fontId="10" fillId="26" borderId="13" xfId="9" applyFont="1" applyFill="1" applyBorder="1" applyAlignment="1">
      <alignment horizontal="center"/>
    </xf>
    <xf numFmtId="0" fontId="50" fillId="26" borderId="15" xfId="7" applyFont="1" applyFill="1" applyBorder="1" applyAlignment="1">
      <alignment horizontal="center" vertical="center"/>
    </xf>
    <xf numFmtId="0" fontId="50" fillId="0" borderId="0" xfId="7" applyFont="1" applyAlignment="1">
      <alignment horizontal="center" vertical="center"/>
    </xf>
    <xf numFmtId="0" fontId="16" fillId="26" borderId="0" xfId="0" applyFont="1" applyFill="1"/>
    <xf numFmtId="0" fontId="16" fillId="0" borderId="0" xfId="0" applyFont="1"/>
    <xf numFmtId="0" fontId="14" fillId="26" borderId="10" xfId="7" applyFont="1" applyFill="1" applyBorder="1" applyAlignment="1">
      <alignment horizontal="right" wrapText="1"/>
    </xf>
    <xf numFmtId="0" fontId="16" fillId="26" borderId="21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0" fontId="14" fillId="26" borderId="21" xfId="7" applyFont="1" applyFill="1" applyBorder="1" applyAlignment="1">
      <alignment horizontal="left" wrapText="1"/>
    </xf>
    <xf numFmtId="0" fontId="14" fillId="26" borderId="25" xfId="7" applyFont="1" applyFill="1" applyBorder="1" applyAlignment="1">
      <alignment horizontal="left" wrapText="1"/>
    </xf>
    <xf numFmtId="0" fontId="55" fillId="26" borderId="0" xfId="7" applyFont="1" applyFill="1" applyAlignment="1"/>
    <xf numFmtId="0" fontId="55" fillId="26" borderId="28" xfId="7" applyFont="1" applyFill="1" applyBorder="1" applyAlignment="1"/>
    <xf numFmtId="0" fontId="55" fillId="41" borderId="0" xfId="7" applyFont="1" applyFill="1" applyAlignment="1"/>
    <xf numFmtId="168" fontId="16" fillId="41" borderId="20" xfId="7" applyNumberFormat="1" applyFont="1" applyFill="1" applyBorder="1" applyAlignment="1">
      <alignment horizontal="center" vertical="center"/>
    </xf>
    <xf numFmtId="0" fontId="16" fillId="41" borderId="21" xfId="7" applyFont="1" applyFill="1" applyBorder="1" applyAlignment="1">
      <alignment horizontal="center"/>
    </xf>
    <xf numFmtId="0" fontId="16" fillId="41" borderId="22" xfId="7" applyFont="1" applyFill="1" applyBorder="1" applyAlignment="1">
      <alignment horizontal="center"/>
    </xf>
    <xf numFmtId="0" fontId="16" fillId="41" borderId="23" xfId="7" applyFont="1" applyFill="1" applyBorder="1" applyAlignment="1">
      <alignment horizontal="center" wrapText="1"/>
    </xf>
    <xf numFmtId="0" fontId="17" fillId="41" borderId="21" xfId="7" applyFont="1" applyFill="1" applyBorder="1" applyAlignment="1">
      <alignment horizontal="center"/>
    </xf>
    <xf numFmtId="0" fontId="17" fillId="41" borderId="24" xfId="7" applyFont="1" applyFill="1" applyBorder="1" applyAlignment="1">
      <alignment horizontal="center"/>
    </xf>
    <xf numFmtId="0" fontId="17" fillId="41" borderId="11" xfId="7" applyFont="1" applyFill="1" applyBorder="1" applyAlignment="1">
      <alignment horizontal="center"/>
    </xf>
    <xf numFmtId="0" fontId="17" fillId="41" borderId="23" xfId="7" applyFont="1" applyFill="1" applyBorder="1" applyAlignment="1">
      <alignment horizontal="center"/>
    </xf>
    <xf numFmtId="0" fontId="17" fillId="41" borderId="0" xfId="7" applyFont="1" applyFill="1" applyBorder="1" applyAlignment="1">
      <alignment horizontal="center"/>
    </xf>
    <xf numFmtId="0" fontId="16" fillId="41" borderId="8" xfId="7" applyFont="1" applyFill="1" applyBorder="1" applyAlignment="1">
      <alignment horizontal="center" wrapText="1"/>
    </xf>
    <xf numFmtId="0" fontId="16" fillId="41" borderId="23" xfId="7" applyFont="1" applyFill="1" applyBorder="1" applyAlignment="1">
      <alignment horizontal="center"/>
    </xf>
    <xf numFmtId="0" fontId="17" fillId="41" borderId="22" xfId="7" applyFont="1" applyFill="1" applyBorder="1" applyAlignment="1">
      <alignment horizontal="center"/>
    </xf>
    <xf numFmtId="0" fontId="16" fillId="41" borderId="21" xfId="7" applyFont="1" applyFill="1" applyBorder="1" applyAlignment="1">
      <alignment horizontal="center" wrapText="1"/>
    </xf>
    <xf numFmtId="0" fontId="16" fillId="41" borderId="10" xfId="7" applyFont="1" applyFill="1" applyBorder="1" applyAlignment="1">
      <alignment horizontal="center"/>
    </xf>
    <xf numFmtId="0" fontId="55" fillId="41" borderId="27" xfId="7" applyFont="1" applyFill="1" applyBorder="1" applyAlignment="1"/>
    <xf numFmtId="168" fontId="16" fillId="41" borderId="27" xfId="7" applyNumberFormat="1" applyFont="1" applyFill="1" applyBorder="1" applyAlignment="1">
      <alignment horizontal="center" vertical="center"/>
    </xf>
    <xf numFmtId="0" fontId="16" fillId="41" borderId="25" xfId="7" applyFont="1" applyFill="1" applyBorder="1" applyAlignment="1">
      <alignment horizontal="center" wrapText="1"/>
    </xf>
    <xf numFmtId="0" fontId="16" fillId="41" borderId="0" xfId="7" applyFont="1" applyFill="1" applyBorder="1" applyAlignment="1">
      <alignment horizontal="center" wrapText="1"/>
    </xf>
    <xf numFmtId="0" fontId="16" fillId="41" borderId="8" xfId="7" applyFont="1" applyFill="1" applyBorder="1" applyAlignment="1">
      <alignment horizontal="center"/>
    </xf>
    <xf numFmtId="0" fontId="16" fillId="41" borderId="19" xfId="7" applyFont="1" applyFill="1" applyBorder="1" applyAlignment="1">
      <alignment horizontal="center"/>
    </xf>
    <xf numFmtId="0" fontId="55" fillId="26" borderId="0" xfId="7" applyFont="1" applyFill="1"/>
    <xf numFmtId="0" fontId="58" fillId="26" borderId="19" xfId="7" applyFont="1" applyFill="1" applyBorder="1" applyAlignment="1">
      <alignment horizontal="left" wrapText="1"/>
    </xf>
    <xf numFmtId="0" fontId="59" fillId="26" borderId="0" xfId="7" applyFont="1" applyFill="1" applyAlignment="1"/>
    <xf numFmtId="168" fontId="60" fillId="26" borderId="19" xfId="7" applyNumberFormat="1" applyFont="1" applyFill="1" applyBorder="1" applyAlignment="1">
      <alignment horizontal="right"/>
    </xf>
    <xf numFmtId="0" fontId="16" fillId="42" borderId="9" xfId="7" applyFont="1" applyFill="1" applyBorder="1" applyAlignment="1">
      <alignment horizontal="center" vertical="center"/>
    </xf>
    <xf numFmtId="0" fontId="14" fillId="42" borderId="9" xfId="7" applyFont="1" applyFill="1" applyBorder="1" applyAlignment="1">
      <alignment horizontal="center" vertical="center"/>
    </xf>
    <xf numFmtId="0" fontId="16" fillId="42" borderId="8" xfId="7" applyFont="1" applyFill="1" applyBorder="1" applyAlignment="1">
      <alignment horizontal="center" vertical="center"/>
    </xf>
    <xf numFmtId="0" fontId="16" fillId="42" borderId="0" xfId="7" applyFont="1" applyFill="1" applyBorder="1" applyAlignment="1">
      <alignment horizontal="center" vertical="center"/>
    </xf>
    <xf numFmtId="0" fontId="16" fillId="42" borderId="21" xfId="7" applyFont="1" applyFill="1" applyBorder="1" applyAlignment="1">
      <alignment horizontal="center" vertical="center"/>
    </xf>
    <xf numFmtId="0" fontId="16" fillId="42" borderId="24" xfId="7" applyFont="1" applyFill="1" applyBorder="1" applyAlignment="1">
      <alignment horizontal="center" vertical="center"/>
    </xf>
    <xf numFmtId="0" fontId="16" fillId="42" borderId="0" xfId="7" applyFont="1" applyFill="1" applyAlignment="1">
      <alignment horizontal="center" vertical="center"/>
    </xf>
    <xf numFmtId="168" fontId="14" fillId="29" borderId="0" xfId="4" applyNumberFormat="1" applyFont="1" applyFill="1" applyAlignment="1">
      <alignment horizontal="right"/>
    </xf>
    <xf numFmtId="0" fontId="16" fillId="42" borderId="11" xfId="7" applyFont="1" applyFill="1" applyBorder="1" applyAlignment="1">
      <alignment horizontal="center" vertical="center"/>
    </xf>
    <xf numFmtId="168" fontId="16" fillId="26" borderId="11" xfId="4" applyNumberFormat="1" applyFont="1" applyFill="1" applyBorder="1" applyAlignment="1">
      <alignment horizontal="right"/>
    </xf>
    <xf numFmtId="0" fontId="16" fillId="42" borderId="19" xfId="7" applyFont="1" applyFill="1" applyBorder="1" applyAlignment="1">
      <alignment horizontal="center" vertical="center"/>
    </xf>
    <xf numFmtId="0" fontId="16" fillId="42" borderId="29" xfId="7" applyFont="1" applyFill="1" applyBorder="1" applyAlignment="1">
      <alignment horizontal="center" vertical="center"/>
    </xf>
    <xf numFmtId="0" fontId="16" fillId="42" borderId="29" xfId="7" applyFont="1" applyFill="1" applyBorder="1" applyAlignment="1">
      <alignment horizontal="right" vertical="center" indent="1"/>
    </xf>
    <xf numFmtId="0" fontId="16" fillId="42" borderId="0" xfId="7" applyFont="1" applyFill="1" applyBorder="1" applyAlignment="1">
      <alignment horizontal="right" vertical="center" indent="1"/>
    </xf>
    <xf numFmtId="0" fontId="16" fillId="42" borderId="23" xfId="7" applyFont="1" applyFill="1" applyBorder="1" applyAlignment="1">
      <alignment horizontal="center" vertical="center"/>
    </xf>
    <xf numFmtId="0" fontId="16" fillId="26" borderId="58" xfId="7" applyFont="1" applyFill="1" applyBorder="1"/>
    <xf numFmtId="0" fontId="16" fillId="42" borderId="58" xfId="7" applyFont="1" applyFill="1" applyBorder="1" applyAlignment="1">
      <alignment horizontal="center" vertical="center"/>
    </xf>
    <xf numFmtId="168" fontId="16" fillId="26" borderId="58" xfId="4" applyNumberFormat="1" applyFont="1" applyFill="1" applyBorder="1" applyAlignment="1">
      <alignment horizontal="right"/>
    </xf>
    <xf numFmtId="168" fontId="14" fillId="29" borderId="58" xfId="4" applyNumberFormat="1" applyFont="1" applyFill="1" applyBorder="1" applyAlignment="1">
      <alignment horizontal="right"/>
    </xf>
    <xf numFmtId="0" fontId="16" fillId="42" borderId="41" xfId="7" applyFont="1" applyFill="1" applyBorder="1" applyAlignment="1">
      <alignment horizontal="center" vertical="center"/>
    </xf>
    <xf numFmtId="168" fontId="16" fillId="26" borderId="41" xfId="4" applyNumberFormat="1" applyFont="1" applyFill="1" applyBorder="1" applyAlignment="1">
      <alignment horizontal="right"/>
    </xf>
    <xf numFmtId="168" fontId="14" fillId="29" borderId="41" xfId="4" applyNumberFormat="1" applyFont="1" applyFill="1" applyBorder="1" applyAlignment="1">
      <alignment horizontal="right"/>
    </xf>
    <xf numFmtId="0" fontId="16" fillId="42" borderId="42" xfId="7" applyFont="1" applyFill="1" applyBorder="1" applyAlignment="1">
      <alignment horizontal="center" vertical="center"/>
    </xf>
    <xf numFmtId="168" fontId="16" fillId="26" borderId="42" xfId="4" applyNumberFormat="1" applyFont="1" applyFill="1" applyBorder="1" applyAlignment="1">
      <alignment horizontal="right"/>
    </xf>
    <xf numFmtId="168" fontId="14" fillId="29" borderId="42" xfId="4" applyNumberFormat="1" applyFont="1" applyFill="1" applyBorder="1" applyAlignment="1">
      <alignment horizontal="right"/>
    </xf>
    <xf numFmtId="0" fontId="16" fillId="26" borderId="59" xfId="7" applyFont="1" applyFill="1" applyBorder="1"/>
    <xf numFmtId="0" fontId="16" fillId="42" borderId="59" xfId="7" applyFont="1" applyFill="1" applyBorder="1" applyAlignment="1">
      <alignment horizontal="center" vertical="center"/>
    </xf>
    <xf numFmtId="168" fontId="16" fillId="26" borderId="59" xfId="4" applyNumberFormat="1" applyFont="1" applyFill="1" applyBorder="1" applyAlignment="1">
      <alignment horizontal="right"/>
    </xf>
    <xf numFmtId="168" fontId="14" fillId="29" borderId="59" xfId="4" applyNumberFormat="1" applyFont="1" applyFill="1" applyBorder="1" applyAlignment="1">
      <alignment horizontal="right"/>
    </xf>
    <xf numFmtId="0" fontId="16" fillId="42" borderId="25" xfId="7" applyFont="1" applyFill="1" applyBorder="1" applyAlignment="1">
      <alignment horizontal="center" vertical="center"/>
    </xf>
    <xf numFmtId="0" fontId="16" fillId="42" borderId="22" xfId="7" applyFont="1" applyFill="1" applyBorder="1" applyAlignment="1">
      <alignment horizontal="center" vertical="center"/>
    </xf>
    <xf numFmtId="0" fontId="14" fillId="26" borderId="19" xfId="7" applyFont="1" applyFill="1" applyBorder="1" applyAlignment="1">
      <alignment horizontal="right" wrapText="1" indent="1"/>
    </xf>
    <xf numFmtId="0" fontId="16" fillId="43" borderId="9" xfId="7" applyFont="1" applyFill="1" applyBorder="1" applyAlignment="1">
      <alignment horizontal="center" vertical="center"/>
    </xf>
    <xf numFmtId="0" fontId="16" fillId="43" borderId="9" xfId="7" applyFont="1" applyFill="1" applyBorder="1" applyAlignment="1">
      <alignment horizontal="right" vertical="center" indent="1"/>
    </xf>
    <xf numFmtId="0" fontId="16" fillId="43" borderId="23" xfId="7" applyFont="1" applyFill="1" applyBorder="1" applyAlignment="1">
      <alignment horizontal="center"/>
    </xf>
    <xf numFmtId="0" fontId="16" fillId="43" borderId="21" xfId="7" applyFont="1" applyFill="1" applyBorder="1" applyAlignment="1">
      <alignment horizontal="center"/>
    </xf>
    <xf numFmtId="0" fontId="14" fillId="26" borderId="21" xfId="7" applyFont="1" applyFill="1" applyBorder="1" applyAlignment="1">
      <alignment wrapText="1"/>
    </xf>
    <xf numFmtId="0" fontId="16" fillId="43" borderId="21" xfId="7" applyFont="1" applyFill="1" applyBorder="1" applyAlignment="1">
      <alignment horizontal="center" vertical="center"/>
    </xf>
    <xf numFmtId="0" fontId="16" fillId="43" borderId="10" xfId="7" applyFont="1" applyFill="1" applyBorder="1" applyAlignment="1">
      <alignment horizontal="center" vertical="center"/>
    </xf>
    <xf numFmtId="0" fontId="16" fillId="43" borderId="9" xfId="7" applyFont="1" applyFill="1" applyBorder="1" applyAlignment="1">
      <alignment horizontal="center"/>
    </xf>
    <xf numFmtId="0" fontId="16" fillId="43" borderId="25" xfId="7" applyFont="1" applyFill="1" applyBorder="1" applyAlignment="1">
      <alignment horizontal="center"/>
    </xf>
    <xf numFmtId="0" fontId="16" fillId="43" borderId="22" xfId="7" applyFont="1" applyFill="1" applyBorder="1" applyAlignment="1">
      <alignment horizontal="center"/>
    </xf>
    <xf numFmtId="0" fontId="16" fillId="43" borderId="8" xfId="7" applyFont="1" applyFill="1" applyBorder="1" applyAlignment="1">
      <alignment horizontal="center"/>
    </xf>
    <xf numFmtId="0" fontId="16" fillId="43" borderId="31" xfId="7" applyFont="1" applyFill="1" applyBorder="1" applyAlignment="1">
      <alignment horizontal="center"/>
    </xf>
    <xf numFmtId="0" fontId="16" fillId="43" borderId="10" xfId="7" applyFont="1" applyFill="1" applyBorder="1" applyAlignment="1">
      <alignment horizontal="center"/>
    </xf>
    <xf numFmtId="0" fontId="16" fillId="43" borderId="24" xfId="7" applyFont="1" applyFill="1" applyBorder="1" applyAlignment="1">
      <alignment horizontal="center" vertical="center"/>
    </xf>
    <xf numFmtId="0" fontId="16" fillId="43" borderId="23" xfId="7" applyFont="1" applyFill="1" applyBorder="1" applyAlignment="1">
      <alignment horizontal="center" vertical="center"/>
    </xf>
    <xf numFmtId="0" fontId="42" fillId="44" borderId="16" xfId="8" applyFont="1" applyFill="1" applyBorder="1" applyAlignment="1">
      <alignment horizontal="center" vertical="center"/>
    </xf>
    <xf numFmtId="0" fontId="38" fillId="0" borderId="0" xfId="7" applyFont="1" applyAlignment="1">
      <alignment horizontal="left" indent="1"/>
    </xf>
    <xf numFmtId="0" fontId="38" fillId="26" borderId="0" xfId="7" applyFont="1" applyFill="1" applyAlignment="1">
      <alignment horizontal="left" indent="1"/>
    </xf>
    <xf numFmtId="168" fontId="16" fillId="26" borderId="44" xfId="52" applyNumberFormat="1" applyFont="1" applyFill="1" applyBorder="1" applyAlignment="1">
      <alignment horizontal="right"/>
    </xf>
    <xf numFmtId="168" fontId="38" fillId="45" borderId="8" xfId="7" applyNumberFormat="1" applyFont="1" applyFill="1" applyBorder="1" applyAlignment="1">
      <alignment horizontal="right"/>
    </xf>
    <xf numFmtId="0" fontId="54" fillId="0" borderId="0" xfId="7" applyFill="1" applyBorder="1" applyAlignment="1">
      <alignment horizontal="left" indent="1"/>
    </xf>
    <xf numFmtId="168" fontId="16" fillId="26" borderId="44" xfId="52" applyNumberFormat="1" applyFont="1" applyFill="1" applyBorder="1" applyAlignment="1">
      <alignment horizontal="left"/>
    </xf>
    <xf numFmtId="0" fontId="14" fillId="26" borderId="0" xfId="7" applyFont="1" applyFill="1" applyAlignment="1">
      <alignment horizontal="left" vertical="top" wrapText="1"/>
    </xf>
    <xf numFmtId="168" fontId="16" fillId="26" borderId="21" xfId="52" applyNumberFormat="1" applyFont="1" applyFill="1" applyBorder="1" applyAlignment="1">
      <alignment horizontal="right" vertical="center"/>
    </xf>
    <xf numFmtId="0" fontId="16" fillId="46" borderId="0" xfId="0" applyFont="1" applyFill="1" applyAlignment="1">
      <alignment horizontal="right" indent="1"/>
    </xf>
    <xf numFmtId="0" fontId="16" fillId="46" borderId="8" xfId="0" applyFont="1" applyFill="1" applyBorder="1" applyAlignment="1">
      <alignment horizontal="center" vertical="center"/>
    </xf>
    <xf numFmtId="0" fontId="16" fillId="47" borderId="0" xfId="0" applyFont="1" applyFill="1" applyBorder="1" applyAlignment="1">
      <alignment horizontal="right" indent="1"/>
    </xf>
    <xf numFmtId="0" fontId="16" fillId="47" borderId="25" xfId="0" applyFont="1" applyFill="1" applyBorder="1" applyAlignment="1">
      <alignment horizontal="center" vertical="center"/>
    </xf>
    <xf numFmtId="0" fontId="16" fillId="47" borderId="21" xfId="0" applyFont="1" applyFill="1" applyBorder="1" applyAlignment="1">
      <alignment horizontal="center" vertical="center"/>
    </xf>
    <xf numFmtId="0" fontId="16" fillId="47" borderId="22" xfId="0" applyFont="1" applyFill="1" applyBorder="1" applyAlignment="1">
      <alignment horizontal="center" vertical="center"/>
    </xf>
    <xf numFmtId="0" fontId="16" fillId="47" borderId="23" xfId="0" applyFont="1" applyFill="1" applyBorder="1" applyAlignment="1">
      <alignment horizontal="center" vertical="center"/>
    </xf>
    <xf numFmtId="0" fontId="16" fillId="47" borderId="11" xfId="0" applyFont="1" applyFill="1" applyBorder="1" applyAlignment="1">
      <alignment horizontal="right" indent="1"/>
    </xf>
    <xf numFmtId="0" fontId="16" fillId="47" borderId="10" xfId="0" applyFont="1" applyFill="1" applyBorder="1" applyAlignment="1">
      <alignment horizontal="center" vertical="center"/>
    </xf>
    <xf numFmtId="0" fontId="6" fillId="26" borderId="0" xfId="7" applyFont="1" applyFill="1" applyAlignment="1" applyProtection="1">
      <alignment horizontal="center" vertical="center"/>
      <protection locked="0"/>
    </xf>
    <xf numFmtId="0" fontId="7" fillId="27" borderId="0" xfId="7" applyFont="1" applyFill="1" applyAlignment="1">
      <alignment horizontal="center" vertical="center"/>
    </xf>
    <xf numFmtId="0" fontId="14" fillId="26" borderId="11" xfId="7" applyFont="1" applyFill="1" applyBorder="1" applyAlignment="1">
      <alignment horizontal="right"/>
    </xf>
    <xf numFmtId="0" fontId="53" fillId="0" borderId="9" xfId="7" applyFont="1" applyFill="1" applyBorder="1" applyAlignment="1">
      <alignment horizontal="left" wrapText="1"/>
    </xf>
    <xf numFmtId="0" fontId="14" fillId="26" borderId="10" xfId="7" applyFont="1" applyFill="1" applyBorder="1" applyAlignment="1">
      <alignment horizontal="right" wrapText="1"/>
    </xf>
    <xf numFmtId="0" fontId="53" fillId="26" borderId="9" xfId="7" applyFont="1" applyFill="1" applyBorder="1" applyAlignment="1">
      <alignment horizontal="left"/>
    </xf>
    <xf numFmtId="0" fontId="43" fillId="37" borderId="48" xfId="0" applyFont="1" applyFill="1" applyBorder="1" applyAlignment="1" applyProtection="1">
      <alignment horizontal="center" vertical="center"/>
    </xf>
    <xf numFmtId="0" fontId="16" fillId="26" borderId="21" xfId="7" applyFont="1" applyFill="1" applyBorder="1" applyAlignment="1">
      <alignment horizontal="left" wrapText="1" indent="1"/>
    </xf>
    <xf numFmtId="0" fontId="16" fillId="26" borderId="44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0" fontId="14" fillId="26" borderId="21" xfId="7" applyFont="1" applyFill="1" applyBorder="1" applyAlignment="1">
      <alignment horizontal="left" wrapText="1"/>
    </xf>
    <xf numFmtId="0" fontId="14" fillId="26" borderId="25" xfId="7" applyFont="1" applyFill="1" applyBorder="1" applyAlignment="1">
      <alignment horizontal="left" wrapText="1"/>
    </xf>
    <xf numFmtId="0" fontId="14" fillId="26" borderId="21" xfId="7" applyFont="1" applyFill="1" applyBorder="1" applyAlignment="1">
      <alignment horizontal="left" vertical="center" wrapText="1"/>
    </xf>
    <xf numFmtId="0" fontId="14" fillId="26" borderId="28" xfId="0" applyFont="1" applyFill="1" applyBorder="1" applyAlignment="1">
      <alignment horizontal="right"/>
    </xf>
    <xf numFmtId="0" fontId="47" fillId="26" borderId="0" xfId="0" applyFont="1" applyFill="1" applyAlignment="1">
      <alignment horizontal="left" vertical="top" indent="1"/>
    </xf>
  </cellXfs>
  <cellStyles count="59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40 % - Accent1" xfId="20" xr:uid="{00000000-0005-0000-0000-000006000000}"/>
    <cellStyle name="40 % - Accent2" xfId="21" xr:uid="{00000000-0005-0000-0000-000007000000}"/>
    <cellStyle name="40 % - Accent3" xfId="22" xr:uid="{00000000-0005-0000-0000-000008000000}"/>
    <cellStyle name="40 % - Accent4" xfId="23" xr:uid="{00000000-0005-0000-0000-000009000000}"/>
    <cellStyle name="40 % - Accent5" xfId="24" xr:uid="{00000000-0005-0000-0000-00000A000000}"/>
    <cellStyle name="40 % - Accent6" xfId="25" xr:uid="{00000000-0005-0000-0000-00000B000000}"/>
    <cellStyle name="49" xfId="58" xr:uid="{A7122DC6-D03E-49E7-88AB-5399F8F3E8C3}"/>
    <cellStyle name="60 % - Accent1" xfId="26" xr:uid="{00000000-0005-0000-0000-00000C000000}"/>
    <cellStyle name="60 % - Accent2" xfId="27" xr:uid="{00000000-0005-0000-0000-00000D000000}"/>
    <cellStyle name="60 % - Accent3" xfId="28" xr:uid="{00000000-0005-0000-0000-00000E000000}"/>
    <cellStyle name="60 % - Accent4" xfId="29" xr:uid="{00000000-0005-0000-0000-00000F000000}"/>
    <cellStyle name="60 % - Accent5" xfId="30" xr:uid="{00000000-0005-0000-0000-000010000000}"/>
    <cellStyle name="60 % - Accent6" xfId="31" xr:uid="{00000000-0005-0000-0000-000011000000}"/>
    <cellStyle name="Avertissement" xfId="32" xr:uid="{00000000-0005-0000-0000-000012000000}"/>
    <cellStyle name="Calcul" xfId="33" xr:uid="{00000000-0005-0000-0000-000013000000}"/>
    <cellStyle name="Cellule liée" xfId="34" xr:uid="{00000000-0005-0000-0000-000014000000}"/>
    <cellStyle name="Comma" xfId="4" xr:uid="{00000000-0005-0000-0000-000015000000}"/>
    <cellStyle name="Comma [0]" xfId="5" xr:uid="{00000000-0005-0000-0000-000016000000}"/>
    <cellStyle name="Comma_S.02.01_1_FR" xfId="53" xr:uid="{00000000-0005-0000-0000-000017000000}"/>
    <cellStyle name="Comma_S.25.03" xfId="52" xr:uid="{00000000-0005-0000-0000-000018000000}"/>
    <cellStyle name="Currency" xfId="2" xr:uid="{00000000-0005-0000-0000-000019000000}"/>
    <cellStyle name="Currency [0]" xfId="3" xr:uid="{00000000-0005-0000-0000-00001A000000}"/>
    <cellStyle name="Currency_S.02.01_1_FR" xfId="54" xr:uid="{00000000-0005-0000-0000-00001B000000}"/>
    <cellStyle name="Entrée" xfId="35" xr:uid="{00000000-0005-0000-0000-00001C000000}"/>
    <cellStyle name="Hyperlink" xfId="9" xr:uid="{00000000-0005-0000-0000-00001D000000}"/>
    <cellStyle name="Insatisfaisant" xfId="36" xr:uid="{00000000-0005-0000-0000-00001E000000}"/>
    <cellStyle name="Lien hypertexte" xfId="8" xr:uid="{00000000-0005-0000-0000-00001F000000}"/>
    <cellStyle name="Milliers" xfId="57" xr:uid="{00000000-0005-0000-0000-000020000000}"/>
    <cellStyle name="Milliers 2" xfId="12" xr:uid="{00000000-0005-0000-0000-000021000000}"/>
    <cellStyle name="Neutre" xfId="37" xr:uid="{00000000-0005-0000-0000-000022000000}"/>
    <cellStyle name="Normal" xfId="0" builtinId="0"/>
    <cellStyle name="Normal 2" xfId="6" xr:uid="{00000000-0005-0000-0000-000024000000}"/>
    <cellStyle name="Normal 2 2" xfId="7" xr:uid="{00000000-0005-0000-0000-000025000000}"/>
    <cellStyle name="Normal 2_S.02.01_1_FR" xfId="55" xr:uid="{00000000-0005-0000-0000-000026000000}"/>
    <cellStyle name="Normal 3" xfId="11" xr:uid="{00000000-0005-0000-0000-000027000000}"/>
    <cellStyle name="Normal 3 2" xfId="13" xr:uid="{00000000-0005-0000-0000-000028000000}"/>
    <cellStyle name="Normal 3_S.02.01_1_FR" xfId="56" xr:uid="{00000000-0005-0000-0000-000029000000}"/>
    <cellStyle name="Normal 3_S.23.01.22" xfId="38" xr:uid="{00000000-0005-0000-0000-00002A000000}"/>
    <cellStyle name="Normale 4" xfId="39" xr:uid="{00000000-0005-0000-0000-00002B000000}"/>
    <cellStyle name="Normalny 13" xfId="40" xr:uid="{00000000-0005-0000-0000-00002C000000}"/>
    <cellStyle name="Normalny 2 2" xfId="41" xr:uid="{00000000-0005-0000-0000-00002D000000}"/>
    <cellStyle name="Normalny 4" xfId="42" xr:uid="{00000000-0005-0000-0000-00002E000000}"/>
    <cellStyle name="Percent" xfId="1" xr:uid="{00000000-0005-0000-0000-00002F000000}"/>
    <cellStyle name="Pourcentage 2" xfId="10" xr:uid="{00000000-0005-0000-0000-000030000000}"/>
    <cellStyle name="Satisfaisant" xfId="43" xr:uid="{00000000-0005-0000-0000-000031000000}"/>
    <cellStyle name="Sortie" xfId="44" xr:uid="{00000000-0005-0000-0000-000032000000}"/>
    <cellStyle name="Texte explicatif" xfId="45" xr:uid="{00000000-0005-0000-0000-000033000000}"/>
    <cellStyle name="Titre" xfId="46" xr:uid="{00000000-0005-0000-0000-000034000000}"/>
    <cellStyle name="Titre 1" xfId="47" xr:uid="{00000000-0005-0000-0000-000035000000}"/>
    <cellStyle name="Titre 2" xfId="48" xr:uid="{00000000-0005-0000-0000-000036000000}"/>
    <cellStyle name="Titre 3" xfId="49" xr:uid="{00000000-0005-0000-0000-000037000000}"/>
    <cellStyle name="Titre 4" xfId="50" xr:uid="{00000000-0005-0000-0000-000038000000}"/>
    <cellStyle name="Vérification" xfId="51" xr:uid="{00000000-0005-0000-0000-000039000000}"/>
  </cellStyles>
  <dxfs count="6"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42846</xdr:colOff>
      <xdr:row>1</xdr:row>
      <xdr:rowOff>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019" r="12500" b="10574"/>
        <a:stretch>
          <a:fillRect/>
        </a:stretch>
      </xdr:blipFill>
      <xdr:spPr>
        <a:xfrm>
          <a:off x="771525" y="0"/>
          <a:ext cx="5743575" cy="20002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2</xdr:col>
      <xdr:colOff>590550</xdr:colOff>
      <xdr:row>7</xdr:row>
      <xdr:rowOff>123825</xdr:rowOff>
    </xdr:from>
    <xdr:ext cx="4524375" cy="4638675"/>
    <xdr:sp macro="" textlink="" fLocksText="0">
      <xdr:nvSpPr>
        <xdr:cNvPr id="3" name="Rectangl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1362075" y="1552575"/>
          <a:ext cx="4524375" cy="4638675"/>
        </a:xfrm>
        <a:prstGeom prst="rect">
          <a:avLst/>
        </a:prstGeom>
        <a:solidFill>
          <a:srgbClr val="FFC000"/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</a:rPr>
            <a:t>In</a:t>
          </a:r>
          <a:r>
            <a:rPr lang="en-US" sz="4400" b="1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</a:rPr>
            <a:t> SCFR Appendix, reference to SCOR Group SCR IM figures. this table is not used</a:t>
          </a:r>
          <a:endParaRPr lang="en-US" sz="4400" b="1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02066/AppData/Local/Microsoft/Windows/Temporary%20Internet%20Files/Content.Outlook/BI76ANY9/20180426_Group_Public%20Q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.02.01_1_EN"/>
      <sheetName val="S.02.01_2_EN"/>
      <sheetName val="S.05.01_1_EN"/>
      <sheetName val="S.05.01_2_EN"/>
      <sheetName val="S.05.01_3_EN"/>
      <sheetName val="S.05.02_1_EN"/>
      <sheetName val="S.05.02_2_EN"/>
      <sheetName val="S.23.01_EN"/>
      <sheetName val="S.25.03_EN"/>
      <sheetName val="S.32.01_EN"/>
      <sheetName val="&gt; SOURCES"/>
      <sheetName val="BIPMETA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24"/>
  <sheetViews>
    <sheetView workbookViewId="0">
      <selection activeCell="H5" sqref="H5"/>
    </sheetView>
  </sheetViews>
  <sheetFormatPr defaultColWidth="11.42578125" defaultRowHeight="10.199999999999999" x14ac:dyDescent="0.2"/>
  <cols>
    <col min="1" max="1" width="11.42578125" style="3" customWidth="1"/>
    <col min="2" max="2" width="22.7109375" style="3" customWidth="1"/>
    <col min="3" max="3" width="5.85546875" style="3" customWidth="1"/>
    <col min="4" max="4" width="3.42578125" style="3" customWidth="1"/>
    <col min="5" max="5" width="14.140625" style="3" customWidth="1"/>
    <col min="6" max="7" width="19.7109375" style="3" customWidth="1"/>
    <col min="8" max="8" width="17.140625" style="3" customWidth="1"/>
    <col min="9" max="16384" width="11.4257812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337</v>
      </c>
      <c r="F2" s="6">
        <v>1</v>
      </c>
      <c r="G2" s="7" t="e">
        <f>VLOOKUP(MAIN!#REF!,_tabCoef,2,0)</f>
        <v>#REF!</v>
      </c>
      <c r="H2" s="3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493</v>
      </c>
      <c r="F3" s="6">
        <v>1000</v>
      </c>
      <c r="G3" s="6"/>
      <c r="H3" s="27" t="s">
        <v>496</v>
      </c>
    </row>
    <row r="4" spans="1:8" x14ac:dyDescent="0.2">
      <c r="A4" s="4" t="s">
        <v>13</v>
      </c>
      <c r="B4" s="3" t="s">
        <v>14</v>
      </c>
      <c r="C4" s="3" t="s">
        <v>15</v>
      </c>
      <c r="E4" s="5" t="s">
        <v>492</v>
      </c>
      <c r="F4" s="6">
        <v>1000000</v>
      </c>
      <c r="G4" s="6"/>
      <c r="H4" s="27" t="s">
        <v>497</v>
      </c>
    </row>
    <row r="5" spans="1:8" x14ac:dyDescent="0.2">
      <c r="A5" s="4" t="s">
        <v>16</v>
      </c>
      <c r="B5" s="3" t="s">
        <v>17</v>
      </c>
      <c r="C5" s="3" t="s">
        <v>18</v>
      </c>
      <c r="E5" s="6"/>
      <c r="F5" s="6"/>
      <c r="G5" s="6"/>
    </row>
    <row r="6" spans="1:8" x14ac:dyDescent="0.2">
      <c r="A6" s="4" t="s">
        <v>19</v>
      </c>
      <c r="B6" s="3" t="s">
        <v>20</v>
      </c>
      <c r="C6" s="3" t="s">
        <v>21</v>
      </c>
      <c r="E6" s="1" t="s">
        <v>22</v>
      </c>
      <c r="F6" s="2" t="s">
        <v>23</v>
      </c>
      <c r="G6" s="2" t="s">
        <v>24</v>
      </c>
      <c r="H6" s="2" t="s">
        <v>25</v>
      </c>
    </row>
    <row r="7" spans="1:8" x14ac:dyDescent="0.2">
      <c r="A7" s="4" t="s">
        <v>26</v>
      </c>
      <c r="B7" s="3" t="s">
        <v>27</v>
      </c>
      <c r="C7" s="3" t="s">
        <v>28</v>
      </c>
      <c r="E7" s="5" t="s">
        <v>29</v>
      </c>
      <c r="F7" s="6" t="s">
        <v>30</v>
      </c>
      <c r="G7" s="6" t="e">
        <f>VLOOKUP(_period,$E$7:$F$11,2,0)</f>
        <v>#REF!</v>
      </c>
      <c r="H7" s="3" t="e">
        <f>MID(_asatdate,6,100)</f>
        <v>#REF!</v>
      </c>
    </row>
    <row r="8" spans="1:8" x14ac:dyDescent="0.2">
      <c r="E8" s="5" t="s">
        <v>31</v>
      </c>
      <c r="F8" s="6" t="s">
        <v>32</v>
      </c>
      <c r="G8" s="6"/>
    </row>
    <row r="9" spans="1:8" x14ac:dyDescent="0.2">
      <c r="E9" s="5" t="s">
        <v>33</v>
      </c>
      <c r="F9" s="6" t="s">
        <v>34</v>
      </c>
      <c r="G9" s="6"/>
    </row>
    <row r="10" spans="1:8" x14ac:dyDescent="0.2">
      <c r="E10" s="5" t="s">
        <v>35</v>
      </c>
      <c r="F10" s="6" t="s">
        <v>36</v>
      </c>
      <c r="G10" s="6"/>
    </row>
    <row r="11" spans="1:8" x14ac:dyDescent="0.2">
      <c r="E11" s="5" t="s">
        <v>37</v>
      </c>
      <c r="F11" s="6" t="s">
        <v>38</v>
      </c>
      <c r="G11" s="6"/>
    </row>
    <row r="13" spans="1:8" x14ac:dyDescent="0.2">
      <c r="E13" s="1" t="s">
        <v>22</v>
      </c>
      <c r="F13" s="2" t="s">
        <v>23</v>
      </c>
      <c r="G13" s="2" t="s">
        <v>24</v>
      </c>
      <c r="H13" s="2" t="s">
        <v>25</v>
      </c>
    </row>
    <row r="14" spans="1:8" x14ac:dyDescent="0.2">
      <c r="E14" s="5" t="s">
        <v>29</v>
      </c>
      <c r="F14" s="6" t="s">
        <v>39</v>
      </c>
      <c r="G14" s="6" t="e">
        <f>VLOOKUP(_period,$E$14:$F$18,2,0)</f>
        <v>#REF!</v>
      </c>
      <c r="H14" s="3" t="e">
        <f>MID(_asatdateFR,3,100)</f>
        <v>#REF!</v>
      </c>
    </row>
    <row r="15" spans="1:8" x14ac:dyDescent="0.2">
      <c r="E15" s="5" t="s">
        <v>31</v>
      </c>
      <c r="F15" s="6" t="s">
        <v>40</v>
      </c>
      <c r="G15" s="6"/>
    </row>
    <row r="16" spans="1:8" x14ac:dyDescent="0.2">
      <c r="E16" s="5" t="s">
        <v>33</v>
      </c>
      <c r="F16" s="6" t="s">
        <v>41</v>
      </c>
      <c r="G16" s="6"/>
    </row>
    <row r="17" spans="5:7" x14ac:dyDescent="0.2">
      <c r="E17" s="5" t="s">
        <v>35</v>
      </c>
      <c r="F17" s="6" t="s">
        <v>42</v>
      </c>
      <c r="G17" s="6"/>
    </row>
    <row r="18" spans="5:7" x14ac:dyDescent="0.2">
      <c r="E18" s="5" t="s">
        <v>37</v>
      </c>
      <c r="F18" s="6" t="s">
        <v>43</v>
      </c>
      <c r="G18" s="6"/>
    </row>
    <row r="20" spans="5:7" x14ac:dyDescent="0.2">
      <c r="G20" s="2" t="s">
        <v>44</v>
      </c>
    </row>
    <row r="21" spans="5:7" x14ac:dyDescent="0.2">
      <c r="G21" s="5" t="s">
        <v>331</v>
      </c>
    </row>
    <row r="23" spans="5:7" x14ac:dyDescent="0.2">
      <c r="G23" s="2" t="s">
        <v>45</v>
      </c>
    </row>
    <row r="24" spans="5:7" x14ac:dyDescent="0.2">
      <c r="G24" s="5" t="e">
        <f>VLOOKUP(_multiplier,E2:$H$4,4,0)</f>
        <v>#REF!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8402-3C0F-4868-AE22-0FED6195328F}">
  <sheetPr>
    <tabColor theme="2" tint="0.59999389629810485"/>
  </sheetPr>
  <dimension ref="A1:H31"/>
  <sheetViews>
    <sheetView showGridLines="0" workbookViewId="0">
      <pane ySplit="5" topLeftCell="A6" activePane="bottomLeft" state="frozen"/>
      <selection activeCell="E10" sqref="E10"/>
      <selection pane="bottomLeft" activeCell="E3" sqref="E3"/>
    </sheetView>
  </sheetViews>
  <sheetFormatPr defaultColWidth="11.140625" defaultRowHeight="10.199999999999999" x14ac:dyDescent="0.2"/>
  <cols>
    <col min="1" max="1" width="9.28515625" style="3" customWidth="1"/>
    <col min="2" max="2" width="2" style="363" customWidth="1"/>
    <col min="3" max="4" width="0" style="3" hidden="1" customWidth="1"/>
    <col min="5" max="6" width="43.42578125" style="3" customWidth="1"/>
    <col min="7" max="7" width="24.85546875" style="3" customWidth="1"/>
    <col min="8" max="16384" width="11.140625" style="3"/>
  </cols>
  <sheetData>
    <row r="1" spans="1:8" ht="10.8" thickBot="1" x14ac:dyDescent="0.25">
      <c r="A1" s="358" t="s">
        <v>47</v>
      </c>
      <c r="B1" s="359"/>
      <c r="C1" s="108"/>
      <c r="D1" s="108"/>
      <c r="E1" s="108"/>
      <c r="F1" s="108"/>
      <c r="G1" s="108"/>
      <c r="H1" s="108"/>
    </row>
    <row r="2" spans="1:8" x14ac:dyDescent="0.2">
      <c r="A2" s="106"/>
      <c r="B2" s="360"/>
      <c r="C2" s="106"/>
      <c r="D2" s="106"/>
      <c r="E2" s="106"/>
      <c r="F2" s="106"/>
      <c r="G2" s="106"/>
      <c r="H2" s="106"/>
    </row>
    <row r="3" spans="1:8" ht="21.75" customHeight="1" x14ac:dyDescent="0.2">
      <c r="A3" s="106"/>
      <c r="B3" s="360"/>
      <c r="C3" s="106"/>
      <c r="D3" s="106"/>
      <c r="E3" s="30" t="s">
        <v>518</v>
      </c>
      <c r="F3" s="106"/>
      <c r="G3" s="106"/>
      <c r="H3" s="106"/>
    </row>
    <row r="4" spans="1:8" ht="35.25" customHeight="1" thickBot="1" x14ac:dyDescent="0.25">
      <c r="A4" s="106"/>
      <c r="B4" s="360"/>
      <c r="C4" s="106"/>
      <c r="D4" s="106"/>
      <c r="E4" s="365" t="s">
        <v>508</v>
      </c>
      <c r="F4" s="281"/>
      <c r="G4" s="281"/>
      <c r="H4" s="106"/>
    </row>
    <row r="5" spans="1:8" ht="33.6" customHeight="1" x14ac:dyDescent="0.2">
      <c r="A5" s="106"/>
      <c r="B5" s="360"/>
      <c r="C5" s="106"/>
      <c r="D5" s="106"/>
      <c r="E5" s="227" t="s">
        <v>346</v>
      </c>
      <c r="F5" s="227" t="s">
        <v>347</v>
      </c>
      <c r="G5" s="227" t="s">
        <v>348</v>
      </c>
      <c r="H5" s="106"/>
    </row>
    <row r="6" spans="1:8" ht="13.2" customHeight="1" x14ac:dyDescent="0.2">
      <c r="A6" s="106"/>
      <c r="B6" s="360" t="s">
        <v>519</v>
      </c>
      <c r="C6" s="106"/>
      <c r="D6" s="106"/>
      <c r="E6" s="233" t="s">
        <v>519</v>
      </c>
      <c r="F6" s="233"/>
      <c r="G6" s="234">
        <v>2969209</v>
      </c>
      <c r="H6" s="106"/>
    </row>
    <row r="7" spans="1:8" x14ac:dyDescent="0.2">
      <c r="A7" s="106"/>
      <c r="B7" s="360" t="s">
        <v>520</v>
      </c>
      <c r="C7" s="106"/>
      <c r="D7" s="106"/>
      <c r="E7" s="230" t="s">
        <v>520</v>
      </c>
      <c r="F7" s="230"/>
      <c r="G7" s="209">
        <v>1362586</v>
      </c>
      <c r="H7" s="106"/>
    </row>
    <row r="8" spans="1:8" x14ac:dyDescent="0.2">
      <c r="A8" s="106"/>
      <c r="B8" s="360" t="s">
        <v>431</v>
      </c>
      <c r="C8" s="106"/>
      <c r="D8" s="106"/>
      <c r="E8" s="230" t="s">
        <v>431</v>
      </c>
      <c r="F8" s="230"/>
      <c r="G8" s="209">
        <v>317900</v>
      </c>
      <c r="H8" s="106"/>
    </row>
    <row r="9" spans="1:8" s="27" customFormat="1" ht="10.8" thickBot="1" x14ac:dyDescent="0.25">
      <c r="A9" s="106"/>
      <c r="B9" s="360" t="s">
        <v>521</v>
      </c>
      <c r="C9" s="106"/>
      <c r="D9" s="106"/>
      <c r="E9" s="364" t="s">
        <v>521</v>
      </c>
      <c r="F9" s="364"/>
      <c r="G9" s="361">
        <v>160479</v>
      </c>
      <c r="H9" s="106"/>
    </row>
    <row r="10" spans="1:8" ht="7.2" customHeight="1" x14ac:dyDescent="0.2">
      <c r="A10" s="106"/>
      <c r="B10" s="360"/>
      <c r="C10" s="106"/>
      <c r="D10" s="106"/>
      <c r="E10" s="106"/>
      <c r="F10" s="106"/>
      <c r="G10" s="216"/>
      <c r="H10" s="106"/>
    </row>
    <row r="11" spans="1:8" ht="10.199999999999999" hidden="1" customHeight="1" x14ac:dyDescent="0.2">
      <c r="A11" s="106"/>
      <c r="B11" s="360"/>
      <c r="C11" s="106"/>
      <c r="D11" s="106"/>
      <c r="E11" s="106"/>
      <c r="F11" s="106"/>
      <c r="G11" s="362"/>
      <c r="H11" s="106"/>
    </row>
    <row r="12" spans="1:8" ht="10.199999999999999" customHeight="1" x14ac:dyDescent="0.2">
      <c r="A12" s="106"/>
      <c r="B12" s="360" t="s">
        <v>242</v>
      </c>
      <c r="C12" s="106"/>
      <c r="D12" s="106"/>
      <c r="E12" s="387" t="s">
        <v>388</v>
      </c>
      <c r="F12" s="387"/>
      <c r="G12" s="212"/>
      <c r="H12" s="106"/>
    </row>
    <row r="13" spans="1:8" x14ac:dyDescent="0.2">
      <c r="A13" s="106"/>
      <c r="B13" s="360" t="s">
        <v>404</v>
      </c>
      <c r="C13" s="106"/>
      <c r="D13" s="106"/>
      <c r="E13" s="383" t="s">
        <v>338</v>
      </c>
      <c r="F13" s="383"/>
      <c r="G13" s="209">
        <v>4810174</v>
      </c>
      <c r="H13" s="106"/>
    </row>
    <row r="14" spans="1:8" x14ac:dyDescent="0.2">
      <c r="A14" s="106"/>
      <c r="B14" s="360" t="s">
        <v>405</v>
      </c>
      <c r="C14" s="106"/>
      <c r="D14" s="106"/>
      <c r="E14" s="383" t="s">
        <v>339</v>
      </c>
      <c r="F14" s="383"/>
      <c r="G14" s="209">
        <v>-1728312</v>
      </c>
      <c r="H14" s="106"/>
    </row>
    <row r="15" spans="1:8" ht="22.5" customHeight="1" x14ac:dyDescent="0.2">
      <c r="A15" s="106"/>
      <c r="B15" s="360" t="s">
        <v>406</v>
      </c>
      <c r="C15" s="106"/>
      <c r="D15" s="106"/>
      <c r="E15" s="383" t="s">
        <v>340</v>
      </c>
      <c r="F15" s="383"/>
      <c r="G15" s="366">
        <v>0</v>
      </c>
      <c r="H15" s="106"/>
    </row>
    <row r="16" spans="1:8" ht="15.75" customHeight="1" x14ac:dyDescent="0.2">
      <c r="A16" s="106"/>
      <c r="B16" s="360" t="s">
        <v>408</v>
      </c>
      <c r="C16" s="106"/>
      <c r="D16" s="106"/>
      <c r="E16" s="388" t="s">
        <v>389</v>
      </c>
      <c r="F16" s="388"/>
      <c r="G16" s="366">
        <v>2727084</v>
      </c>
      <c r="H16" s="106"/>
    </row>
    <row r="17" spans="1:8" x14ac:dyDescent="0.2">
      <c r="A17" s="106"/>
      <c r="B17" s="360" t="s">
        <v>410</v>
      </c>
      <c r="C17" s="106"/>
      <c r="D17" s="106"/>
      <c r="E17" s="383" t="s">
        <v>341</v>
      </c>
      <c r="F17" s="383"/>
      <c r="G17" s="209">
        <v>0</v>
      </c>
      <c r="H17" s="106"/>
    </row>
    <row r="18" spans="1:8" x14ac:dyDescent="0.2">
      <c r="A18" s="106"/>
      <c r="B18" s="360" t="s">
        <v>412</v>
      </c>
      <c r="C18" s="106"/>
      <c r="D18" s="106"/>
      <c r="E18" s="386" t="s">
        <v>390</v>
      </c>
      <c r="F18" s="386"/>
      <c r="G18" s="209">
        <v>2727084</v>
      </c>
      <c r="H18" s="106"/>
    </row>
    <row r="19" spans="1:8" ht="10.199999999999999" customHeight="1" x14ac:dyDescent="0.2">
      <c r="A19" s="106"/>
      <c r="B19" s="360" t="s">
        <v>242</v>
      </c>
      <c r="C19" s="106"/>
      <c r="D19" s="106"/>
      <c r="E19" s="386" t="s">
        <v>342</v>
      </c>
      <c r="F19" s="386"/>
      <c r="G19" s="211"/>
      <c r="H19" s="106"/>
    </row>
    <row r="20" spans="1:8" ht="10.199999999999999" customHeight="1" x14ac:dyDescent="0.2">
      <c r="A20" s="106"/>
      <c r="B20" s="360" t="s">
        <v>414</v>
      </c>
      <c r="C20" s="106"/>
      <c r="D20" s="106"/>
      <c r="E20" s="383" t="s">
        <v>343</v>
      </c>
      <c r="F20" s="383"/>
      <c r="G20" s="209">
        <v>0</v>
      </c>
      <c r="H20" s="106"/>
    </row>
    <row r="21" spans="1:8" ht="10.199999999999999" customHeight="1" x14ac:dyDescent="0.2">
      <c r="A21" s="106"/>
      <c r="B21" s="360" t="s">
        <v>416</v>
      </c>
      <c r="C21" s="106"/>
      <c r="D21" s="106"/>
      <c r="E21" s="383" t="s">
        <v>378</v>
      </c>
      <c r="F21" s="383"/>
      <c r="G21" s="209">
        <v>-354779</v>
      </c>
      <c r="H21" s="106"/>
    </row>
    <row r="22" spans="1:8" ht="10.199999999999999" customHeight="1" x14ac:dyDescent="0.2">
      <c r="A22" s="106"/>
      <c r="B22" s="360" t="s">
        <v>418</v>
      </c>
      <c r="C22" s="106"/>
      <c r="D22" s="106"/>
      <c r="E22" s="383" t="s">
        <v>344</v>
      </c>
      <c r="F22" s="383"/>
      <c r="G22" s="209">
        <v>0</v>
      </c>
      <c r="H22" s="106"/>
    </row>
    <row r="23" spans="1:8" ht="21.75" customHeight="1" x14ac:dyDescent="0.2">
      <c r="A23" s="106"/>
      <c r="B23" s="360" t="s">
        <v>420</v>
      </c>
      <c r="C23" s="106"/>
      <c r="D23" s="106"/>
      <c r="E23" s="383" t="s">
        <v>391</v>
      </c>
      <c r="F23" s="383"/>
      <c r="G23" s="214">
        <v>0</v>
      </c>
      <c r="H23" s="106"/>
    </row>
    <row r="24" spans="1:8" ht="12" customHeight="1" x14ac:dyDescent="0.2">
      <c r="A24" s="106"/>
      <c r="B24" s="360" t="s">
        <v>422</v>
      </c>
      <c r="C24" s="106"/>
      <c r="D24" s="106"/>
      <c r="E24" s="383" t="s">
        <v>345</v>
      </c>
      <c r="F24" s="383"/>
      <c r="G24" s="209">
        <v>0</v>
      </c>
      <c r="H24" s="106"/>
    </row>
    <row r="25" spans="1:8" ht="12" customHeight="1" thickBot="1" x14ac:dyDescent="0.25">
      <c r="A25" s="106"/>
      <c r="B25" s="360" t="s">
        <v>423</v>
      </c>
      <c r="C25" s="106"/>
      <c r="D25" s="106"/>
      <c r="E25" s="384" t="s">
        <v>379</v>
      </c>
      <c r="F25" s="384"/>
      <c r="G25" s="213">
        <v>0</v>
      </c>
      <c r="H25" s="106"/>
    </row>
    <row r="26" spans="1:8" x14ac:dyDescent="0.2">
      <c r="A26" s="106"/>
      <c r="B26" s="360"/>
      <c r="C26" s="106"/>
      <c r="D26" s="106"/>
      <c r="E26" s="106"/>
      <c r="F26" s="106"/>
      <c r="G26" s="106"/>
      <c r="H26" s="106"/>
    </row>
    <row r="27" spans="1:8" x14ac:dyDescent="0.2">
      <c r="A27" s="106"/>
      <c r="B27" s="360"/>
      <c r="C27" s="106"/>
      <c r="D27" s="106"/>
      <c r="E27" s="106"/>
      <c r="F27" s="106"/>
      <c r="G27" s="106"/>
      <c r="H27" s="106"/>
    </row>
    <row r="28" spans="1:8" x14ac:dyDescent="0.2">
      <c r="A28" s="106"/>
      <c r="B28" s="360"/>
      <c r="C28" s="106"/>
      <c r="D28" s="106"/>
      <c r="E28" s="106"/>
      <c r="F28" s="106"/>
      <c r="G28" s="108"/>
      <c r="H28" s="108"/>
    </row>
    <row r="29" spans="1:8" x14ac:dyDescent="0.2">
      <c r="A29" s="106"/>
      <c r="B29" s="360"/>
      <c r="C29" s="106"/>
      <c r="D29" s="106"/>
      <c r="E29" s="106"/>
      <c r="F29" s="106"/>
      <c r="G29" s="108"/>
      <c r="H29" s="108"/>
    </row>
    <row r="30" spans="1:8" x14ac:dyDescent="0.2">
      <c r="B30" s="360"/>
    </row>
    <row r="31" spans="1:8" x14ac:dyDescent="0.2">
      <c r="B31" s="360"/>
    </row>
  </sheetData>
  <mergeCells count="14">
    <mergeCell ref="E12:F12"/>
    <mergeCell ref="E13:F13"/>
    <mergeCell ref="E14:F14"/>
    <mergeCell ref="E15:F15"/>
    <mergeCell ref="E16:F16"/>
    <mergeCell ref="E17:F17"/>
    <mergeCell ref="E23:F23"/>
    <mergeCell ref="E24:F24"/>
    <mergeCell ref="E25:F25"/>
    <mergeCell ref="E18:F18"/>
    <mergeCell ref="E19:F19"/>
    <mergeCell ref="E20:F20"/>
    <mergeCell ref="E21:F21"/>
    <mergeCell ref="E22:F22"/>
  </mergeCells>
  <hyperlinks>
    <hyperlink ref="A1" location="MAIN!A4" display="MAIN" xr:uid="{052CBAED-285D-4157-9707-591AF7C3A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theme="2" tint="0.59999389629810485"/>
  </sheetPr>
  <dimension ref="A1:N102"/>
  <sheetViews>
    <sheetView showGridLines="0" workbookViewId="0">
      <pane xSplit="4" ySplit="5" topLeftCell="E6" activePane="bottomRight" state="frozen"/>
      <selection activeCell="E10" sqref="E10"/>
      <selection pane="topRight" activeCell="E10" sqref="E10"/>
      <selection pane="bottomLeft" activeCell="E10" sqref="E10"/>
      <selection pane="bottomRight" activeCell="C2" sqref="C2"/>
    </sheetView>
  </sheetViews>
  <sheetFormatPr defaultColWidth="9.28515625" defaultRowHeight="10.199999999999999" x14ac:dyDescent="0.2"/>
  <cols>
    <col min="1" max="1" width="10.140625" customWidth="1"/>
    <col min="2" max="2" width="3.28515625" customWidth="1"/>
    <col min="3" max="3" width="66.42578125" style="278" customWidth="1"/>
    <col min="4" max="4" width="7.7109375" style="156" hidden="1" customWidth="1"/>
    <col min="5" max="6" width="16.7109375" style="156" customWidth="1"/>
  </cols>
  <sheetData>
    <row r="1" spans="1:14" ht="18.75" customHeight="1" thickBot="1" x14ac:dyDescent="0.25">
      <c r="A1" s="98" t="s">
        <v>47</v>
      </c>
      <c r="C1" s="277"/>
      <c r="D1" s="154"/>
      <c r="E1" s="154"/>
      <c r="F1" s="154"/>
      <c r="G1" s="99"/>
      <c r="H1" s="99"/>
      <c r="I1" s="99"/>
      <c r="J1" s="99"/>
      <c r="K1" s="99"/>
      <c r="L1" s="99"/>
      <c r="M1" s="99"/>
      <c r="N1" s="99"/>
    </row>
    <row r="2" spans="1:14" x14ac:dyDescent="0.2">
      <c r="A2" s="99"/>
      <c r="B2" s="99"/>
      <c r="C2" s="30" t="s">
        <v>503</v>
      </c>
      <c r="D2" s="154"/>
      <c r="E2" s="154"/>
      <c r="F2" s="154"/>
      <c r="G2" s="99"/>
      <c r="H2" s="99"/>
      <c r="I2" s="99"/>
      <c r="J2" s="99"/>
      <c r="K2" s="99"/>
      <c r="L2" s="99"/>
      <c r="M2" s="99"/>
      <c r="N2" s="99"/>
    </row>
    <row r="3" spans="1:14" x14ac:dyDescent="0.2">
      <c r="A3" s="99"/>
      <c r="B3" s="99"/>
      <c r="C3" s="277"/>
      <c r="D3" s="154"/>
      <c r="E3" s="154"/>
      <c r="F3" s="154"/>
      <c r="G3" s="99"/>
      <c r="H3" s="99"/>
      <c r="I3" s="99"/>
      <c r="J3" s="99"/>
      <c r="K3" s="99"/>
      <c r="L3" s="99"/>
      <c r="M3" s="99"/>
      <c r="N3" s="99"/>
    </row>
    <row r="4" spans="1:14" x14ac:dyDescent="0.2">
      <c r="A4" s="99"/>
      <c r="B4" s="99"/>
      <c r="C4" s="277"/>
      <c r="D4" s="154"/>
      <c r="E4" s="154"/>
      <c r="F4" s="154"/>
      <c r="G4" s="99"/>
      <c r="H4" s="99"/>
      <c r="I4" s="99"/>
      <c r="J4" s="99"/>
      <c r="K4" s="99"/>
      <c r="L4" s="99"/>
      <c r="M4" s="99"/>
      <c r="N4" s="99"/>
    </row>
    <row r="5" spans="1:14" ht="31.2" thickBot="1" x14ac:dyDescent="0.25">
      <c r="A5" s="99"/>
      <c r="B5" s="99"/>
      <c r="C5" s="100" t="s">
        <v>508</v>
      </c>
      <c r="D5" s="101"/>
      <c r="E5" s="389"/>
      <c r="F5" s="389"/>
      <c r="G5" s="99"/>
      <c r="H5" s="99"/>
      <c r="I5" s="99"/>
      <c r="J5" s="99"/>
      <c r="K5" s="99"/>
      <c r="L5" s="99"/>
      <c r="M5" s="99"/>
      <c r="N5" s="99"/>
    </row>
    <row r="6" spans="1:14" ht="4.95" customHeight="1" x14ac:dyDescent="0.2">
      <c r="A6" s="99"/>
      <c r="B6" s="99"/>
      <c r="C6" s="102"/>
      <c r="D6" s="103"/>
      <c r="E6" s="155"/>
      <c r="F6" s="155"/>
      <c r="G6" s="99"/>
      <c r="H6" s="99"/>
      <c r="I6" s="99"/>
      <c r="J6" s="99"/>
      <c r="K6" s="99"/>
      <c r="L6" s="99"/>
      <c r="M6" s="99"/>
      <c r="N6" s="99"/>
    </row>
    <row r="7" spans="1:14" x14ac:dyDescent="0.2">
      <c r="A7" s="99"/>
      <c r="B7" s="99"/>
      <c r="C7" s="390" t="s">
        <v>369</v>
      </c>
      <c r="D7" s="390"/>
      <c r="E7" s="390"/>
      <c r="F7" s="390"/>
      <c r="G7" s="99"/>
      <c r="H7" s="99"/>
      <c r="I7" s="99"/>
      <c r="J7" s="99"/>
      <c r="K7" s="99"/>
      <c r="L7" s="99"/>
      <c r="M7" s="99"/>
      <c r="N7" s="99"/>
    </row>
    <row r="8" spans="1:14" x14ac:dyDescent="0.2">
      <c r="A8" s="99"/>
      <c r="B8" s="99"/>
      <c r="C8" s="102"/>
      <c r="D8" s="103"/>
      <c r="E8" s="155"/>
      <c r="F8" s="155"/>
      <c r="G8" s="99"/>
      <c r="H8" s="99"/>
      <c r="I8" s="99"/>
      <c r="J8" s="99"/>
      <c r="K8" s="99"/>
      <c r="L8" s="99"/>
      <c r="M8" s="99"/>
      <c r="N8" s="99"/>
    </row>
    <row r="9" spans="1:14" ht="10.199999999999999" hidden="1" customHeight="1" x14ac:dyDescent="0.2">
      <c r="A9" s="99"/>
      <c r="B9" s="99"/>
      <c r="C9" s="102"/>
      <c r="E9" s="367" t="s">
        <v>187</v>
      </c>
      <c r="F9" s="155"/>
      <c r="G9" s="99"/>
      <c r="H9" s="99"/>
      <c r="I9" s="99"/>
      <c r="J9" s="99"/>
      <c r="K9" s="99"/>
      <c r="L9" s="99"/>
      <c r="M9" s="99"/>
      <c r="N9" s="99"/>
    </row>
    <row r="10" spans="1:14" ht="12.6" x14ac:dyDescent="0.3">
      <c r="A10" s="99"/>
      <c r="B10" s="99"/>
      <c r="C10" s="187" t="s">
        <v>332</v>
      </c>
      <c r="D10" s="368" t="s">
        <v>194</v>
      </c>
      <c r="E10" s="188">
        <v>0</v>
      </c>
      <c r="F10" s="155"/>
      <c r="G10" s="99"/>
      <c r="H10" s="99"/>
      <c r="I10" s="99"/>
      <c r="J10" s="99"/>
      <c r="K10" s="99"/>
      <c r="L10" s="99"/>
      <c r="M10" s="99"/>
      <c r="N10" s="99"/>
    </row>
    <row r="11" spans="1:14" x14ac:dyDescent="0.2">
      <c r="A11" s="99"/>
      <c r="B11" s="99"/>
      <c r="C11" s="102"/>
      <c r="D11" s="103"/>
      <c r="E11" s="155"/>
      <c r="F11" s="155"/>
      <c r="G11" s="99"/>
      <c r="H11" s="99"/>
      <c r="I11" s="99"/>
      <c r="J11" s="99"/>
      <c r="K11" s="99"/>
      <c r="L11" s="99"/>
      <c r="M11" s="99"/>
      <c r="N11" s="99"/>
    </row>
    <row r="12" spans="1:14" ht="51" x14ac:dyDescent="0.2">
      <c r="A12" s="99"/>
      <c r="B12" s="99"/>
      <c r="C12" s="104"/>
      <c r="D12" s="104"/>
      <c r="E12" s="105" t="s">
        <v>365</v>
      </c>
      <c r="F12" s="105" t="s">
        <v>286</v>
      </c>
      <c r="G12" s="99"/>
      <c r="H12" s="99"/>
      <c r="I12" s="99"/>
      <c r="J12" s="99"/>
      <c r="K12" s="99"/>
      <c r="L12" s="99"/>
      <c r="M12" s="99"/>
      <c r="N12" s="99"/>
    </row>
    <row r="13" spans="1:14" ht="10.199999999999999" hidden="1" customHeight="1" x14ac:dyDescent="0.2">
      <c r="A13" s="99"/>
      <c r="B13" s="99"/>
      <c r="C13" s="157"/>
      <c r="D13" s="158" t="s">
        <v>242</v>
      </c>
      <c r="E13" s="369" t="s">
        <v>188</v>
      </c>
      <c r="F13" s="369" t="s">
        <v>189</v>
      </c>
      <c r="G13" s="99"/>
      <c r="H13" s="99"/>
      <c r="I13" s="99"/>
      <c r="J13" s="99"/>
      <c r="K13" s="99"/>
      <c r="L13" s="99"/>
      <c r="M13" s="99"/>
      <c r="N13" s="99"/>
    </row>
    <row r="14" spans="1:14" x14ac:dyDescent="0.2">
      <c r="A14" s="99"/>
      <c r="B14" s="99"/>
      <c r="C14" s="159" t="s">
        <v>287</v>
      </c>
      <c r="D14" s="370" t="s">
        <v>195</v>
      </c>
      <c r="E14" s="147">
        <v>0</v>
      </c>
      <c r="F14" s="147">
        <v>0</v>
      </c>
      <c r="G14" s="99"/>
      <c r="H14" s="99"/>
      <c r="I14" s="99"/>
      <c r="J14" s="99"/>
      <c r="K14" s="99"/>
      <c r="L14" s="99"/>
      <c r="M14" s="99"/>
      <c r="N14" s="99"/>
    </row>
    <row r="15" spans="1:14" x14ac:dyDescent="0.2">
      <c r="A15" s="99"/>
      <c r="B15" s="99"/>
      <c r="C15" s="160" t="s">
        <v>288</v>
      </c>
      <c r="D15" s="371" t="s">
        <v>50</v>
      </c>
      <c r="E15" s="121">
        <v>0</v>
      </c>
      <c r="F15" s="121">
        <v>0</v>
      </c>
      <c r="G15" s="99"/>
      <c r="H15" s="99"/>
      <c r="I15" s="99"/>
      <c r="J15" s="99"/>
      <c r="K15" s="99"/>
      <c r="L15" s="99"/>
      <c r="M15" s="99"/>
      <c r="N15" s="99"/>
    </row>
    <row r="16" spans="1:14" x14ac:dyDescent="0.2">
      <c r="A16" s="99"/>
      <c r="B16" s="99"/>
      <c r="C16" s="160" t="s">
        <v>289</v>
      </c>
      <c r="D16" s="371" t="s">
        <v>52</v>
      </c>
      <c r="E16" s="121">
        <v>0</v>
      </c>
      <c r="F16" s="121">
        <v>0</v>
      </c>
      <c r="G16" s="99"/>
      <c r="H16" s="99"/>
      <c r="I16" s="99"/>
      <c r="J16" s="99"/>
      <c r="K16" s="99"/>
      <c r="L16" s="99"/>
      <c r="M16" s="99"/>
      <c r="N16" s="99"/>
    </row>
    <row r="17" spans="1:14" x14ac:dyDescent="0.2">
      <c r="A17" s="99"/>
      <c r="B17" s="99"/>
      <c r="C17" s="160" t="s">
        <v>290</v>
      </c>
      <c r="D17" s="371" t="s">
        <v>54</v>
      </c>
      <c r="E17" s="121">
        <v>0</v>
      </c>
      <c r="F17" s="121">
        <v>0</v>
      </c>
      <c r="G17" s="99"/>
      <c r="H17" s="99"/>
      <c r="I17" s="99"/>
      <c r="J17" s="99"/>
      <c r="K17" s="99"/>
      <c r="L17" s="99"/>
      <c r="M17" s="99"/>
      <c r="N17" s="99"/>
    </row>
    <row r="18" spans="1:14" x14ac:dyDescent="0.2">
      <c r="A18" s="99"/>
      <c r="B18" s="99"/>
      <c r="C18" s="160" t="s">
        <v>291</v>
      </c>
      <c r="D18" s="371" t="s">
        <v>56</v>
      </c>
      <c r="E18" s="121">
        <v>0</v>
      </c>
      <c r="F18" s="121">
        <v>0</v>
      </c>
      <c r="G18" s="99"/>
      <c r="H18" s="99"/>
      <c r="I18" s="99"/>
      <c r="J18" s="99"/>
      <c r="K18" s="99"/>
      <c r="L18" s="99"/>
      <c r="M18" s="99"/>
      <c r="N18" s="99"/>
    </row>
    <row r="19" spans="1:14" x14ac:dyDescent="0.2">
      <c r="A19" s="99"/>
      <c r="B19" s="99"/>
      <c r="C19" s="160" t="s">
        <v>292</v>
      </c>
      <c r="D19" s="371" t="s">
        <v>58</v>
      </c>
      <c r="E19" s="121">
        <v>0</v>
      </c>
      <c r="F19" s="121">
        <v>0</v>
      </c>
      <c r="G19" s="99"/>
      <c r="H19" s="99"/>
      <c r="I19" s="99"/>
      <c r="J19" s="99"/>
      <c r="K19" s="99"/>
      <c r="L19" s="99"/>
      <c r="M19" s="99"/>
      <c r="N19" s="99"/>
    </row>
    <row r="20" spans="1:14" x14ac:dyDescent="0.2">
      <c r="A20" s="99"/>
      <c r="B20" s="99"/>
      <c r="C20" s="160" t="s">
        <v>293</v>
      </c>
      <c r="D20" s="371" t="s">
        <v>60</v>
      </c>
      <c r="E20" s="121">
        <v>0</v>
      </c>
      <c r="F20" s="121">
        <v>0</v>
      </c>
      <c r="G20" s="99"/>
      <c r="H20" s="99"/>
      <c r="I20" s="99"/>
      <c r="J20" s="99"/>
      <c r="K20" s="99"/>
      <c r="L20" s="99"/>
      <c r="M20" s="99"/>
      <c r="N20" s="99"/>
    </row>
    <row r="21" spans="1:14" x14ac:dyDescent="0.2">
      <c r="A21" s="99"/>
      <c r="B21" s="99"/>
      <c r="C21" s="160" t="s">
        <v>294</v>
      </c>
      <c r="D21" s="371" t="s">
        <v>62</v>
      </c>
      <c r="E21" s="121">
        <v>0</v>
      </c>
      <c r="F21" s="121">
        <v>0</v>
      </c>
      <c r="G21" s="99"/>
      <c r="H21" s="99"/>
      <c r="I21" s="99"/>
      <c r="J21" s="99"/>
      <c r="K21" s="99"/>
      <c r="L21" s="99"/>
      <c r="M21" s="99"/>
      <c r="N21" s="99"/>
    </row>
    <row r="22" spans="1:14" x14ac:dyDescent="0.2">
      <c r="A22" s="99"/>
      <c r="B22" s="99"/>
      <c r="C22" s="160" t="s">
        <v>295</v>
      </c>
      <c r="D22" s="371" t="s">
        <v>64</v>
      </c>
      <c r="E22" s="121">
        <v>0</v>
      </c>
      <c r="F22" s="121">
        <v>0</v>
      </c>
      <c r="G22" s="99"/>
      <c r="H22" s="99"/>
      <c r="I22" s="99"/>
      <c r="J22" s="99"/>
      <c r="K22" s="99"/>
      <c r="L22" s="99"/>
      <c r="M22" s="99"/>
      <c r="N22" s="99"/>
    </row>
    <row r="23" spans="1:14" x14ac:dyDescent="0.2">
      <c r="A23" s="99"/>
      <c r="B23" s="99"/>
      <c r="C23" s="160" t="s">
        <v>296</v>
      </c>
      <c r="D23" s="371" t="s">
        <v>66</v>
      </c>
      <c r="E23" s="121">
        <v>0</v>
      </c>
      <c r="F23" s="121">
        <v>0</v>
      </c>
      <c r="G23" s="99"/>
      <c r="H23" s="99"/>
      <c r="I23" s="99"/>
      <c r="J23" s="99"/>
      <c r="K23" s="99"/>
      <c r="L23" s="99"/>
      <c r="M23" s="99"/>
      <c r="N23" s="99"/>
    </row>
    <row r="24" spans="1:14" x14ac:dyDescent="0.2">
      <c r="A24" s="99"/>
      <c r="B24" s="99"/>
      <c r="C24" s="160" t="s">
        <v>297</v>
      </c>
      <c r="D24" s="371" t="s">
        <v>68</v>
      </c>
      <c r="E24" s="121">
        <v>0</v>
      </c>
      <c r="F24" s="121">
        <v>0</v>
      </c>
      <c r="G24" s="99"/>
      <c r="H24" s="99"/>
      <c r="I24" s="99"/>
      <c r="J24" s="99"/>
      <c r="K24" s="99"/>
      <c r="L24" s="99"/>
      <c r="M24" s="99"/>
      <c r="N24" s="99"/>
    </row>
    <row r="25" spans="1:14" x14ac:dyDescent="0.2">
      <c r="A25" s="99"/>
      <c r="B25" s="99"/>
      <c r="C25" s="160" t="s">
        <v>298</v>
      </c>
      <c r="D25" s="371" t="s">
        <v>70</v>
      </c>
      <c r="E25" s="121">
        <v>0</v>
      </c>
      <c r="F25" s="121">
        <v>0</v>
      </c>
      <c r="G25" s="99"/>
      <c r="H25" s="99"/>
      <c r="I25" s="99"/>
      <c r="J25" s="99"/>
      <c r="K25" s="99"/>
      <c r="L25" s="99"/>
      <c r="M25" s="99"/>
      <c r="N25" s="99"/>
    </row>
    <row r="26" spans="1:14" x14ac:dyDescent="0.2">
      <c r="A26" s="99"/>
      <c r="B26" s="99"/>
      <c r="C26" s="160" t="s">
        <v>299</v>
      </c>
      <c r="D26" s="371" t="s">
        <v>71</v>
      </c>
      <c r="E26" s="121">
        <v>0</v>
      </c>
      <c r="F26" s="121">
        <v>0</v>
      </c>
      <c r="G26" s="99"/>
      <c r="H26" s="99"/>
      <c r="I26" s="99"/>
      <c r="J26" s="99"/>
      <c r="K26" s="99"/>
      <c r="L26" s="99"/>
      <c r="M26" s="99"/>
      <c r="N26" s="99"/>
    </row>
    <row r="27" spans="1:14" x14ac:dyDescent="0.2">
      <c r="A27" s="99"/>
      <c r="B27" s="99"/>
      <c r="C27" s="160" t="s">
        <v>284</v>
      </c>
      <c r="D27" s="371" t="s">
        <v>72</v>
      </c>
      <c r="E27" s="121">
        <v>0</v>
      </c>
      <c r="F27" s="121">
        <v>0</v>
      </c>
      <c r="G27" s="99"/>
      <c r="H27" s="99"/>
      <c r="I27" s="99"/>
      <c r="J27" s="99"/>
      <c r="K27" s="99"/>
      <c r="L27" s="99"/>
      <c r="M27" s="99"/>
      <c r="N27" s="99"/>
    </row>
    <row r="28" spans="1:14" x14ac:dyDescent="0.2">
      <c r="A28" s="99"/>
      <c r="B28" s="99"/>
      <c r="C28" s="160" t="s">
        <v>300</v>
      </c>
      <c r="D28" s="371" t="s">
        <v>74</v>
      </c>
      <c r="E28" s="121">
        <v>0</v>
      </c>
      <c r="F28" s="121">
        <v>0</v>
      </c>
      <c r="G28" s="99"/>
      <c r="H28" s="99"/>
      <c r="I28" s="99"/>
      <c r="J28" s="99"/>
      <c r="K28" s="99"/>
      <c r="L28" s="99"/>
      <c r="M28" s="99"/>
      <c r="N28" s="99"/>
    </row>
    <row r="29" spans="1:14" x14ac:dyDescent="0.2">
      <c r="A29" s="99"/>
      <c r="B29" s="99"/>
      <c r="C29" s="161" t="s">
        <v>285</v>
      </c>
      <c r="D29" s="372" t="s">
        <v>76</v>
      </c>
      <c r="E29" s="162">
        <v>0</v>
      </c>
      <c r="F29" s="162">
        <v>0</v>
      </c>
      <c r="G29" s="99"/>
      <c r="H29" s="99"/>
      <c r="I29" s="99"/>
      <c r="J29" s="99"/>
      <c r="K29" s="99"/>
      <c r="L29" s="99"/>
      <c r="M29" s="99"/>
      <c r="N29" s="99"/>
    </row>
    <row r="30" spans="1:14" x14ac:dyDescent="0.2">
      <c r="A30" s="99"/>
      <c r="B30" s="99"/>
      <c r="C30" s="277"/>
      <c r="D30" s="154"/>
      <c r="E30" s="154"/>
      <c r="F30" s="154"/>
      <c r="G30" s="99"/>
      <c r="H30" s="99"/>
      <c r="I30" s="99"/>
      <c r="J30" s="99"/>
      <c r="K30" s="99"/>
      <c r="L30" s="99"/>
      <c r="M30" s="99"/>
      <c r="N30" s="99"/>
    </row>
    <row r="31" spans="1:14" x14ac:dyDescent="0.2">
      <c r="A31" s="99"/>
      <c r="B31" s="99"/>
      <c r="C31" s="390" t="s">
        <v>301</v>
      </c>
      <c r="D31" s="390"/>
      <c r="E31" s="390"/>
      <c r="F31" s="390"/>
      <c r="G31" s="99"/>
      <c r="H31" s="99"/>
      <c r="I31" s="99"/>
      <c r="J31" s="99"/>
      <c r="K31" s="99"/>
      <c r="L31" s="99"/>
      <c r="M31" s="99"/>
      <c r="N31" s="99"/>
    </row>
    <row r="32" spans="1:14" x14ac:dyDescent="0.2">
      <c r="A32" s="99"/>
      <c r="B32" s="99"/>
      <c r="C32" s="277"/>
      <c r="D32" s="154"/>
      <c r="E32" s="154"/>
      <c r="F32" s="154"/>
      <c r="G32" s="99"/>
      <c r="H32" s="99"/>
      <c r="I32" s="99"/>
      <c r="J32" s="99"/>
      <c r="K32" s="99"/>
      <c r="L32" s="99"/>
      <c r="M32" s="99"/>
      <c r="N32" s="99"/>
    </row>
    <row r="33" spans="1:14" ht="10.199999999999999" hidden="1" customHeight="1" x14ac:dyDescent="0.2">
      <c r="A33" s="99"/>
      <c r="B33" s="99"/>
      <c r="C33" s="102"/>
      <c r="E33" s="367" t="s">
        <v>190</v>
      </c>
      <c r="F33" s="154"/>
      <c r="G33" s="99"/>
      <c r="H33" s="99"/>
      <c r="I33" s="99"/>
      <c r="J33" s="99"/>
      <c r="K33" s="99"/>
      <c r="L33" s="99"/>
      <c r="M33" s="99"/>
      <c r="N33" s="99"/>
    </row>
    <row r="34" spans="1:14" ht="12.6" x14ac:dyDescent="0.3">
      <c r="A34" s="99"/>
      <c r="B34" s="99"/>
      <c r="C34" s="187" t="s">
        <v>333</v>
      </c>
      <c r="D34" s="368" t="s">
        <v>82</v>
      </c>
      <c r="E34" s="188">
        <v>491133</v>
      </c>
      <c r="F34" s="154"/>
      <c r="G34" s="99"/>
      <c r="H34" s="99"/>
      <c r="I34" s="99"/>
      <c r="J34" s="99"/>
      <c r="K34" s="99"/>
      <c r="L34" s="99"/>
      <c r="M34" s="99"/>
      <c r="N34" s="99"/>
    </row>
    <row r="35" spans="1:14" x14ac:dyDescent="0.2">
      <c r="A35" s="99"/>
      <c r="B35" s="99"/>
      <c r="C35" s="277"/>
      <c r="D35" s="154"/>
      <c r="E35" s="154"/>
      <c r="F35" s="154"/>
      <c r="G35" s="99"/>
      <c r="H35" s="99"/>
      <c r="I35" s="99"/>
      <c r="J35" s="99"/>
      <c r="K35" s="99"/>
      <c r="L35" s="99"/>
      <c r="M35" s="99"/>
      <c r="N35" s="99"/>
    </row>
    <row r="36" spans="1:14" ht="51" x14ac:dyDescent="0.2">
      <c r="A36" s="99"/>
      <c r="B36" s="99"/>
      <c r="C36" s="104"/>
      <c r="D36" s="104"/>
      <c r="E36" s="105" t="s">
        <v>365</v>
      </c>
      <c r="F36" s="105" t="s">
        <v>302</v>
      </c>
      <c r="G36" s="99"/>
      <c r="H36" s="99"/>
      <c r="I36" s="99"/>
      <c r="J36" s="99"/>
      <c r="K36" s="99"/>
      <c r="L36" s="99"/>
      <c r="M36" s="99"/>
      <c r="N36" s="99"/>
    </row>
    <row r="37" spans="1:14" ht="10.199999999999999" hidden="1" customHeight="1" x14ac:dyDescent="0.2">
      <c r="A37" s="99"/>
      <c r="B37" s="99"/>
      <c r="C37" s="157"/>
      <c r="D37" s="158" t="s">
        <v>242</v>
      </c>
      <c r="E37" s="369" t="s">
        <v>191</v>
      </c>
      <c r="F37" s="369" t="s">
        <v>220</v>
      </c>
      <c r="G37" s="99"/>
      <c r="H37" s="99"/>
      <c r="I37" s="99"/>
      <c r="J37" s="99"/>
      <c r="K37" s="99"/>
      <c r="L37" s="99"/>
      <c r="M37" s="99"/>
      <c r="N37" s="99"/>
    </row>
    <row r="38" spans="1:14" x14ac:dyDescent="0.2">
      <c r="A38" s="99"/>
      <c r="B38" s="99"/>
      <c r="C38" s="159" t="s">
        <v>303</v>
      </c>
      <c r="D38" s="370" t="s">
        <v>84</v>
      </c>
      <c r="E38" s="147">
        <v>0</v>
      </c>
      <c r="F38" s="184"/>
      <c r="G38" s="99"/>
      <c r="H38" s="99"/>
      <c r="I38" s="99"/>
      <c r="J38" s="99"/>
      <c r="K38" s="99"/>
      <c r="L38" s="99"/>
      <c r="M38" s="99"/>
      <c r="N38" s="99"/>
    </row>
    <row r="39" spans="1:14" x14ac:dyDescent="0.2">
      <c r="A39" s="99"/>
      <c r="B39" s="99"/>
      <c r="C39" s="160" t="s">
        <v>304</v>
      </c>
      <c r="D39" s="371" t="s">
        <v>86</v>
      </c>
      <c r="E39" s="121">
        <v>0</v>
      </c>
      <c r="F39" s="185"/>
      <c r="G39" s="99"/>
      <c r="H39" s="99"/>
      <c r="I39" s="99"/>
      <c r="J39" s="99"/>
      <c r="K39" s="99"/>
      <c r="L39" s="99"/>
      <c r="M39" s="99"/>
      <c r="N39" s="99"/>
    </row>
    <row r="40" spans="1:14" x14ac:dyDescent="0.2">
      <c r="A40" s="99"/>
      <c r="B40" s="99"/>
      <c r="C40" s="160" t="s">
        <v>305</v>
      </c>
      <c r="D40" s="371" t="s">
        <v>88</v>
      </c>
      <c r="E40" s="121">
        <v>0</v>
      </c>
      <c r="F40" s="185"/>
      <c r="G40" s="99"/>
      <c r="H40" s="99"/>
      <c r="I40" s="99"/>
      <c r="J40" s="99"/>
      <c r="K40" s="99"/>
      <c r="L40" s="99"/>
      <c r="M40" s="99"/>
      <c r="N40" s="99"/>
    </row>
    <row r="41" spans="1:14" x14ac:dyDescent="0.2">
      <c r="A41" s="99"/>
      <c r="B41" s="99"/>
      <c r="C41" s="160" t="s">
        <v>306</v>
      </c>
      <c r="D41" s="371" t="s">
        <v>90</v>
      </c>
      <c r="E41" s="121">
        <v>4804202</v>
      </c>
      <c r="F41" s="185"/>
      <c r="G41" s="99"/>
      <c r="H41" s="99"/>
      <c r="I41" s="99"/>
      <c r="J41" s="99"/>
      <c r="K41" s="99"/>
      <c r="L41" s="99"/>
      <c r="M41" s="99"/>
      <c r="N41" s="99"/>
    </row>
    <row r="42" spans="1:14" x14ac:dyDescent="0.2">
      <c r="A42" s="99"/>
      <c r="B42" s="99"/>
      <c r="C42" s="161" t="s">
        <v>307</v>
      </c>
      <c r="D42" s="372" t="s">
        <v>92</v>
      </c>
      <c r="E42" s="186"/>
      <c r="F42" s="162">
        <v>557492152</v>
      </c>
      <c r="G42" s="99"/>
      <c r="H42" s="99"/>
      <c r="I42" s="99"/>
      <c r="J42" s="99"/>
      <c r="K42" s="99"/>
      <c r="L42" s="99"/>
      <c r="M42" s="99"/>
      <c r="N42" s="99"/>
    </row>
    <row r="43" spans="1:14" x14ac:dyDescent="0.2">
      <c r="A43" s="99"/>
      <c r="B43" s="99"/>
      <c r="C43" s="277"/>
      <c r="D43" s="154"/>
      <c r="E43" s="154"/>
      <c r="F43" s="154"/>
      <c r="G43" s="99"/>
      <c r="H43" s="99"/>
      <c r="I43" s="99"/>
      <c r="J43" s="99"/>
      <c r="K43" s="99"/>
      <c r="L43" s="99"/>
      <c r="M43" s="99"/>
      <c r="N43" s="99"/>
    </row>
    <row r="44" spans="1:14" x14ac:dyDescent="0.2">
      <c r="A44" s="99"/>
      <c r="B44" s="99"/>
      <c r="C44" s="390" t="s">
        <v>308</v>
      </c>
      <c r="D44" s="390"/>
      <c r="E44" s="390"/>
      <c r="F44" s="390"/>
      <c r="G44" s="99"/>
      <c r="H44" s="99"/>
      <c r="I44" s="99"/>
      <c r="J44" s="99"/>
      <c r="K44" s="99"/>
      <c r="L44" s="99"/>
      <c r="M44" s="99"/>
      <c r="N44" s="99"/>
    </row>
    <row r="45" spans="1:14" ht="10.199999999999999" hidden="1" customHeight="1" x14ac:dyDescent="0.2">
      <c r="A45" s="99"/>
      <c r="B45" s="99"/>
      <c r="C45" s="157"/>
      <c r="D45" s="158" t="s">
        <v>242</v>
      </c>
      <c r="E45" s="369" t="s">
        <v>227</v>
      </c>
      <c r="F45" s="154"/>
      <c r="G45" s="99"/>
      <c r="H45" s="99"/>
      <c r="I45" s="99"/>
      <c r="J45" s="99"/>
      <c r="K45" s="99"/>
      <c r="L45" s="99"/>
      <c r="M45" s="99"/>
      <c r="N45" s="99"/>
    </row>
    <row r="46" spans="1:14" x14ac:dyDescent="0.2">
      <c r="A46" s="99"/>
      <c r="B46" s="99"/>
      <c r="C46" s="159" t="s">
        <v>309</v>
      </c>
      <c r="D46" s="370" t="s">
        <v>99</v>
      </c>
      <c r="E46" s="147">
        <v>491133</v>
      </c>
      <c r="F46" s="154"/>
      <c r="G46" s="99"/>
      <c r="H46" s="99"/>
      <c r="I46" s="99"/>
      <c r="J46" s="99"/>
      <c r="K46" s="99"/>
      <c r="L46" s="99"/>
      <c r="M46" s="99"/>
      <c r="N46" s="99"/>
    </row>
    <row r="47" spans="1:14" x14ac:dyDescent="0.2">
      <c r="A47" s="99"/>
      <c r="B47" s="99"/>
      <c r="C47" s="160" t="s">
        <v>310</v>
      </c>
      <c r="D47" s="371" t="s">
        <v>101</v>
      </c>
      <c r="E47" s="121">
        <v>2727084</v>
      </c>
      <c r="F47" s="154"/>
      <c r="G47" s="99"/>
      <c r="H47" s="99"/>
      <c r="I47" s="99"/>
      <c r="J47" s="99"/>
      <c r="K47" s="99"/>
      <c r="L47" s="99"/>
      <c r="M47" s="99"/>
      <c r="N47" s="99"/>
    </row>
    <row r="48" spans="1:14" x14ac:dyDescent="0.2">
      <c r="A48" s="99"/>
      <c r="B48" s="99"/>
      <c r="C48" s="160" t="s">
        <v>311</v>
      </c>
      <c r="D48" s="371" t="s">
        <v>103</v>
      </c>
      <c r="E48" s="121">
        <v>1227188</v>
      </c>
      <c r="F48" s="154"/>
      <c r="G48" s="99"/>
      <c r="H48" s="99"/>
      <c r="I48" s="99"/>
      <c r="J48" s="99"/>
      <c r="K48" s="99"/>
      <c r="L48" s="99"/>
      <c r="M48" s="99"/>
      <c r="N48" s="99"/>
    </row>
    <row r="49" spans="1:14" x14ac:dyDescent="0.2">
      <c r="A49" s="99"/>
      <c r="B49" s="99"/>
      <c r="C49" s="160" t="s">
        <v>312</v>
      </c>
      <c r="D49" s="371" t="s">
        <v>105</v>
      </c>
      <c r="E49" s="121">
        <v>681771</v>
      </c>
      <c r="F49" s="154"/>
      <c r="G49" s="99"/>
      <c r="H49" s="99"/>
      <c r="I49" s="99"/>
      <c r="J49" s="99"/>
      <c r="K49" s="99"/>
      <c r="L49" s="99"/>
      <c r="M49" s="99"/>
      <c r="N49" s="99"/>
    </row>
    <row r="50" spans="1:14" x14ac:dyDescent="0.2">
      <c r="A50" s="99"/>
      <c r="B50" s="99"/>
      <c r="C50" s="160" t="s">
        <v>313</v>
      </c>
      <c r="D50" s="371" t="s">
        <v>107</v>
      </c>
      <c r="E50" s="121">
        <v>681771</v>
      </c>
      <c r="F50" s="154"/>
      <c r="G50" s="99"/>
      <c r="H50" s="99"/>
      <c r="I50" s="99"/>
      <c r="J50" s="99"/>
      <c r="K50" s="99"/>
      <c r="L50" s="99"/>
      <c r="M50" s="99"/>
      <c r="N50" s="99"/>
    </row>
    <row r="51" spans="1:14" x14ac:dyDescent="0.2">
      <c r="A51" s="99"/>
      <c r="B51" s="99"/>
      <c r="C51" s="161" t="s">
        <v>314</v>
      </c>
      <c r="D51" s="372" t="s">
        <v>109</v>
      </c>
      <c r="E51" s="162">
        <v>3600</v>
      </c>
      <c r="F51" s="154"/>
      <c r="G51" s="99"/>
      <c r="H51" s="99"/>
      <c r="I51" s="99"/>
      <c r="J51" s="99"/>
      <c r="K51" s="99"/>
      <c r="L51" s="99"/>
      <c r="M51" s="99"/>
      <c r="N51" s="99"/>
    </row>
    <row r="52" spans="1:14" ht="10.199999999999999" hidden="1" customHeight="1" x14ac:dyDescent="0.2">
      <c r="A52" s="99"/>
      <c r="B52" s="99"/>
      <c r="C52" s="163"/>
      <c r="D52" s="373"/>
      <c r="E52" s="374">
        <v>0</v>
      </c>
      <c r="F52" s="154"/>
      <c r="G52" s="99"/>
      <c r="H52" s="99"/>
      <c r="I52" s="99"/>
      <c r="J52" s="99"/>
      <c r="K52" s="99"/>
      <c r="L52" s="99"/>
      <c r="M52" s="99"/>
      <c r="N52" s="99"/>
    </row>
    <row r="53" spans="1:14" ht="10.8" thickBot="1" x14ac:dyDescent="0.25">
      <c r="A53" s="99"/>
      <c r="B53" s="99"/>
      <c r="C53" s="164" t="s">
        <v>315</v>
      </c>
      <c r="D53" s="375" t="s">
        <v>119</v>
      </c>
      <c r="E53" s="127">
        <v>681771</v>
      </c>
      <c r="F53" s="154"/>
      <c r="G53" s="99"/>
      <c r="H53" s="99"/>
      <c r="I53" s="99"/>
      <c r="J53" s="99"/>
      <c r="K53" s="99"/>
      <c r="L53" s="99"/>
      <c r="M53" s="99"/>
      <c r="N53" s="99"/>
    </row>
    <row r="54" spans="1:14" x14ac:dyDescent="0.2">
      <c r="A54" s="99"/>
      <c r="B54" s="99"/>
      <c r="C54" s="277"/>
      <c r="D54" s="154"/>
      <c r="E54" s="154"/>
      <c r="F54" s="154"/>
      <c r="G54" s="99"/>
      <c r="H54" s="99"/>
      <c r="I54" s="99"/>
      <c r="J54" s="99"/>
      <c r="K54" s="99"/>
      <c r="L54" s="99"/>
      <c r="M54" s="99"/>
      <c r="N54" s="99"/>
    </row>
    <row r="55" spans="1:14" x14ac:dyDescent="0.2">
      <c r="A55" s="99"/>
      <c r="B55" s="99"/>
      <c r="C55" s="277"/>
      <c r="D55" s="154"/>
      <c r="E55" s="154"/>
      <c r="F55" s="154"/>
      <c r="G55" s="99"/>
      <c r="H55" s="99"/>
      <c r="I55" s="99"/>
      <c r="J55" s="99"/>
      <c r="K55" s="99"/>
      <c r="L55" s="99"/>
      <c r="M55" s="99"/>
      <c r="N55" s="99"/>
    </row>
    <row r="56" spans="1:14" x14ac:dyDescent="0.2">
      <c r="A56" s="99"/>
      <c r="B56" s="99"/>
      <c r="C56" s="277"/>
      <c r="D56" s="154"/>
      <c r="E56" s="154"/>
      <c r="F56" s="154"/>
      <c r="G56" s="99"/>
      <c r="H56" s="99"/>
      <c r="I56" s="99"/>
      <c r="J56" s="99"/>
      <c r="K56" s="99"/>
      <c r="L56" s="99"/>
      <c r="M56" s="99"/>
      <c r="N56" s="99"/>
    </row>
    <row r="57" spans="1:14" x14ac:dyDescent="0.2">
      <c r="A57" s="99"/>
      <c r="B57" s="99"/>
      <c r="C57" s="277"/>
      <c r="D57" s="154"/>
      <c r="E57" s="154"/>
      <c r="F57" s="154"/>
      <c r="G57" s="99"/>
      <c r="H57" s="99"/>
      <c r="I57" s="99"/>
      <c r="J57" s="99"/>
      <c r="K57" s="99"/>
      <c r="L57" s="99"/>
      <c r="M57" s="99"/>
      <c r="N57" s="99"/>
    </row>
    <row r="58" spans="1:14" x14ac:dyDescent="0.2">
      <c r="A58" s="99"/>
      <c r="B58" s="99"/>
      <c r="C58" s="277"/>
      <c r="D58" s="154"/>
      <c r="E58" s="154"/>
      <c r="F58" s="154"/>
      <c r="G58" s="99"/>
      <c r="H58" s="99"/>
      <c r="I58" s="99"/>
      <c r="J58" s="99"/>
      <c r="K58" s="99"/>
      <c r="L58" s="99"/>
      <c r="M58" s="99"/>
      <c r="N58" s="99"/>
    </row>
    <row r="59" spans="1:14" x14ac:dyDescent="0.2">
      <c r="A59" s="99"/>
      <c r="B59" s="99"/>
      <c r="C59" s="277"/>
      <c r="D59" s="154"/>
      <c r="E59" s="154"/>
      <c r="F59" s="154"/>
      <c r="G59" s="99"/>
      <c r="H59" s="99"/>
      <c r="I59" s="99"/>
      <c r="J59" s="99"/>
      <c r="K59" s="99"/>
      <c r="L59" s="99"/>
      <c r="M59" s="99"/>
      <c r="N59" s="99"/>
    </row>
    <row r="60" spans="1:14" x14ac:dyDescent="0.2">
      <c r="A60" s="99"/>
      <c r="B60" s="99"/>
      <c r="C60" s="277"/>
      <c r="D60" s="154"/>
      <c r="E60" s="154"/>
      <c r="F60" s="154"/>
      <c r="G60" s="99"/>
      <c r="H60" s="99"/>
      <c r="I60" s="99"/>
      <c r="J60" s="99"/>
      <c r="K60" s="99"/>
      <c r="L60" s="99"/>
      <c r="M60" s="99"/>
      <c r="N60" s="99"/>
    </row>
    <row r="61" spans="1:14" x14ac:dyDescent="0.2">
      <c r="A61" s="99"/>
      <c r="B61" s="99"/>
      <c r="C61" s="277"/>
      <c r="D61" s="154"/>
      <c r="E61" s="154"/>
      <c r="F61" s="154"/>
      <c r="G61" s="99"/>
      <c r="H61" s="99"/>
      <c r="I61" s="99"/>
      <c r="J61" s="99"/>
      <c r="K61" s="99"/>
      <c r="L61" s="99"/>
      <c r="M61" s="99"/>
      <c r="N61" s="99"/>
    </row>
    <row r="62" spans="1:14" x14ac:dyDescent="0.2">
      <c r="A62" s="99"/>
      <c r="B62" s="99"/>
      <c r="C62" s="277"/>
      <c r="D62" s="154"/>
      <c r="E62" s="154"/>
      <c r="F62" s="154"/>
      <c r="G62" s="99"/>
      <c r="H62" s="99"/>
      <c r="I62" s="99"/>
      <c r="J62" s="99"/>
      <c r="K62" s="99"/>
      <c r="L62" s="99"/>
      <c r="M62" s="99"/>
      <c r="N62" s="99"/>
    </row>
    <row r="63" spans="1:14" x14ac:dyDescent="0.2">
      <c r="A63" s="99"/>
      <c r="B63" s="99"/>
      <c r="C63" s="277"/>
      <c r="D63" s="154"/>
      <c r="E63" s="154"/>
      <c r="F63" s="154"/>
      <c r="G63" s="99"/>
      <c r="H63" s="99"/>
      <c r="I63" s="99"/>
      <c r="J63" s="99"/>
      <c r="K63" s="99"/>
      <c r="L63" s="99"/>
      <c r="M63" s="99"/>
      <c r="N63" s="99"/>
    </row>
    <row r="64" spans="1:14" x14ac:dyDescent="0.2">
      <c r="A64" s="99"/>
      <c r="B64" s="99"/>
      <c r="C64" s="277"/>
      <c r="D64" s="154"/>
      <c r="E64" s="154"/>
      <c r="F64" s="154"/>
      <c r="G64" s="99"/>
      <c r="H64" s="99"/>
      <c r="I64" s="99"/>
      <c r="J64" s="99"/>
      <c r="K64" s="99"/>
      <c r="L64" s="99"/>
      <c r="M64" s="99"/>
      <c r="N64" s="99"/>
    </row>
    <row r="65" spans="1:14" x14ac:dyDescent="0.2">
      <c r="A65" s="99"/>
      <c r="B65" s="99"/>
      <c r="C65" s="277"/>
      <c r="D65" s="154"/>
      <c r="E65" s="154"/>
      <c r="F65" s="154"/>
      <c r="G65" s="99"/>
      <c r="H65" s="99"/>
      <c r="I65" s="99"/>
      <c r="J65" s="99"/>
      <c r="K65" s="99"/>
      <c r="L65" s="99"/>
      <c r="M65" s="99"/>
      <c r="N65" s="99"/>
    </row>
    <row r="66" spans="1:14" x14ac:dyDescent="0.2">
      <c r="A66" s="99"/>
      <c r="B66" s="99"/>
      <c r="C66" s="277"/>
      <c r="D66" s="154"/>
      <c r="E66" s="154"/>
      <c r="F66" s="154"/>
      <c r="G66" s="99"/>
      <c r="H66" s="99"/>
      <c r="I66" s="99"/>
      <c r="J66" s="99"/>
      <c r="K66" s="99"/>
      <c r="L66" s="99"/>
      <c r="M66" s="99"/>
      <c r="N66" s="99"/>
    </row>
    <row r="67" spans="1:14" x14ac:dyDescent="0.2">
      <c r="A67" s="99"/>
      <c r="B67" s="99"/>
      <c r="C67" s="277"/>
      <c r="D67" s="154"/>
      <c r="E67" s="154"/>
      <c r="F67" s="154"/>
      <c r="G67" s="99"/>
      <c r="H67" s="99"/>
      <c r="I67" s="99"/>
      <c r="J67" s="99"/>
      <c r="K67" s="99"/>
      <c r="L67" s="99"/>
      <c r="M67" s="99"/>
      <c r="N67" s="99"/>
    </row>
    <row r="68" spans="1:14" x14ac:dyDescent="0.2">
      <c r="A68" s="99"/>
      <c r="B68" s="99"/>
      <c r="C68" s="277"/>
      <c r="D68" s="154"/>
      <c r="E68" s="154"/>
      <c r="F68" s="154"/>
      <c r="G68" s="99"/>
      <c r="H68" s="99"/>
      <c r="I68" s="99"/>
      <c r="J68" s="99"/>
      <c r="K68" s="99"/>
      <c r="L68" s="99"/>
      <c r="M68" s="99"/>
      <c r="N68" s="99"/>
    </row>
    <row r="69" spans="1:14" x14ac:dyDescent="0.2">
      <c r="A69" s="99"/>
      <c r="B69" s="99"/>
      <c r="C69" s="277"/>
      <c r="D69" s="154"/>
      <c r="E69" s="154"/>
      <c r="F69" s="154"/>
      <c r="G69" s="99"/>
      <c r="H69" s="99"/>
      <c r="I69" s="99"/>
      <c r="J69" s="99"/>
      <c r="K69" s="99"/>
      <c r="L69" s="99"/>
      <c r="M69" s="99"/>
      <c r="N69" s="99"/>
    </row>
    <row r="70" spans="1:14" x14ac:dyDescent="0.2">
      <c r="A70" s="99"/>
      <c r="B70" s="99"/>
      <c r="C70" s="277"/>
      <c r="D70" s="154"/>
      <c r="E70" s="154"/>
      <c r="F70" s="154"/>
      <c r="G70" s="99"/>
      <c r="H70" s="99"/>
      <c r="I70" s="99"/>
      <c r="J70" s="99"/>
      <c r="K70" s="99"/>
      <c r="L70" s="99"/>
      <c r="M70" s="99"/>
      <c r="N70" s="99"/>
    </row>
    <row r="71" spans="1:14" x14ac:dyDescent="0.2">
      <c r="A71" s="99"/>
      <c r="B71" s="99"/>
      <c r="C71" s="277"/>
      <c r="D71" s="154"/>
      <c r="E71" s="154"/>
      <c r="F71" s="154"/>
      <c r="G71" s="99"/>
      <c r="H71" s="99"/>
      <c r="I71" s="99"/>
      <c r="J71" s="99"/>
      <c r="K71" s="99"/>
      <c r="L71" s="99"/>
      <c r="M71" s="99"/>
      <c r="N71" s="99"/>
    </row>
    <row r="72" spans="1:14" x14ac:dyDescent="0.2">
      <c r="A72" s="99"/>
      <c r="B72" s="99"/>
      <c r="C72" s="277"/>
      <c r="D72" s="154"/>
      <c r="E72" s="154"/>
      <c r="F72" s="154"/>
      <c r="G72" s="99"/>
      <c r="H72" s="99"/>
      <c r="I72" s="99"/>
      <c r="J72" s="99"/>
      <c r="K72" s="99"/>
      <c r="L72" s="99"/>
      <c r="M72" s="99"/>
      <c r="N72" s="99"/>
    </row>
    <row r="73" spans="1:14" x14ac:dyDescent="0.2">
      <c r="A73" s="99"/>
      <c r="B73" s="99"/>
      <c r="C73" s="277"/>
      <c r="D73" s="154"/>
      <c r="E73" s="154"/>
      <c r="F73" s="154"/>
      <c r="G73" s="99"/>
      <c r="H73" s="99"/>
      <c r="I73" s="99"/>
      <c r="J73" s="99"/>
      <c r="K73" s="99"/>
      <c r="L73" s="99"/>
      <c r="M73" s="99"/>
      <c r="N73" s="99"/>
    </row>
    <row r="74" spans="1:14" x14ac:dyDescent="0.2">
      <c r="A74" s="99"/>
      <c r="B74" s="99"/>
      <c r="C74" s="277"/>
      <c r="D74" s="154"/>
      <c r="E74" s="154"/>
      <c r="F74" s="154"/>
      <c r="G74" s="99"/>
      <c r="H74" s="99"/>
      <c r="I74" s="99"/>
      <c r="J74" s="99"/>
      <c r="K74" s="99"/>
      <c r="L74" s="99"/>
      <c r="M74" s="99"/>
      <c r="N74" s="99"/>
    </row>
    <row r="75" spans="1:14" x14ac:dyDescent="0.2">
      <c r="A75" s="99"/>
      <c r="B75" s="99"/>
      <c r="C75" s="277"/>
      <c r="D75" s="154"/>
      <c r="E75" s="154"/>
      <c r="F75" s="154"/>
      <c r="G75" s="99"/>
      <c r="H75" s="99"/>
      <c r="I75" s="99"/>
      <c r="J75" s="99"/>
      <c r="K75" s="99"/>
      <c r="L75" s="99"/>
      <c r="M75" s="99"/>
      <c r="N75" s="99"/>
    </row>
    <row r="76" spans="1:14" x14ac:dyDescent="0.2">
      <c r="A76" s="99"/>
      <c r="B76" s="99"/>
      <c r="C76" s="277"/>
      <c r="D76" s="154"/>
      <c r="E76" s="154"/>
      <c r="F76" s="154"/>
      <c r="G76" s="99"/>
      <c r="H76" s="99"/>
      <c r="I76" s="99"/>
      <c r="J76" s="99"/>
      <c r="K76" s="99"/>
      <c r="L76" s="99"/>
      <c r="M76" s="99"/>
      <c r="N76" s="99"/>
    </row>
    <row r="77" spans="1:14" x14ac:dyDescent="0.2">
      <c r="A77" s="99"/>
      <c r="B77" s="99"/>
      <c r="C77" s="277"/>
      <c r="D77" s="154"/>
      <c r="E77" s="154"/>
      <c r="F77" s="154"/>
      <c r="G77" s="99"/>
      <c r="H77" s="99"/>
      <c r="I77" s="99"/>
      <c r="J77" s="99"/>
      <c r="K77" s="99"/>
      <c r="L77" s="99"/>
      <c r="M77" s="99"/>
      <c r="N77" s="99"/>
    </row>
    <row r="78" spans="1:14" x14ac:dyDescent="0.2">
      <c r="A78" s="99"/>
      <c r="B78" s="99"/>
      <c r="C78" s="277"/>
      <c r="D78" s="154"/>
      <c r="E78" s="154"/>
      <c r="F78" s="154"/>
      <c r="G78" s="99"/>
      <c r="H78" s="99"/>
      <c r="I78" s="99"/>
      <c r="J78" s="99"/>
      <c r="K78" s="99"/>
      <c r="L78" s="99"/>
      <c r="M78" s="99"/>
      <c r="N78" s="99"/>
    </row>
    <row r="79" spans="1:14" x14ac:dyDescent="0.2">
      <c r="A79" s="99"/>
      <c r="B79" s="99"/>
      <c r="C79" s="277"/>
      <c r="D79" s="154"/>
      <c r="E79" s="154"/>
      <c r="F79" s="154"/>
      <c r="G79" s="99"/>
      <c r="H79" s="99"/>
      <c r="I79" s="99"/>
      <c r="J79" s="99"/>
      <c r="K79" s="99"/>
      <c r="L79" s="99"/>
      <c r="M79" s="99"/>
      <c r="N79" s="99"/>
    </row>
    <row r="80" spans="1:14" x14ac:dyDescent="0.2">
      <c r="A80" s="99"/>
      <c r="B80" s="99"/>
      <c r="C80" s="277"/>
      <c r="D80" s="154"/>
      <c r="E80" s="154"/>
      <c r="F80" s="154"/>
      <c r="G80" s="99"/>
      <c r="H80" s="99"/>
      <c r="I80" s="99"/>
      <c r="J80" s="99"/>
      <c r="K80" s="99"/>
      <c r="L80" s="99"/>
      <c r="M80" s="99"/>
      <c r="N80" s="99"/>
    </row>
    <row r="81" spans="1:14" x14ac:dyDescent="0.2">
      <c r="A81" s="99"/>
      <c r="B81" s="99"/>
      <c r="C81" s="277"/>
      <c r="D81" s="154"/>
      <c r="E81" s="154"/>
      <c r="F81" s="154"/>
      <c r="G81" s="99"/>
      <c r="H81" s="99"/>
      <c r="I81" s="99"/>
      <c r="J81" s="99"/>
      <c r="K81" s="99"/>
      <c r="L81" s="99"/>
      <c r="M81" s="99"/>
      <c r="N81" s="99"/>
    </row>
    <row r="82" spans="1:14" x14ac:dyDescent="0.2">
      <c r="A82" s="99"/>
      <c r="B82" s="99"/>
      <c r="C82" s="277"/>
      <c r="D82" s="154"/>
      <c r="E82" s="154"/>
      <c r="F82" s="154"/>
      <c r="G82" s="99"/>
      <c r="H82" s="99"/>
      <c r="I82" s="99"/>
      <c r="J82" s="99"/>
      <c r="K82" s="99"/>
      <c r="L82" s="99"/>
      <c r="M82" s="99"/>
      <c r="N82" s="99"/>
    </row>
    <row r="83" spans="1:14" x14ac:dyDescent="0.2">
      <c r="A83" s="99"/>
      <c r="B83" s="99"/>
      <c r="C83" s="277"/>
      <c r="D83" s="154"/>
      <c r="E83" s="154"/>
      <c r="F83" s="154"/>
      <c r="G83" s="99"/>
      <c r="H83" s="99"/>
      <c r="I83" s="99"/>
      <c r="J83" s="99"/>
      <c r="K83" s="99"/>
      <c r="L83" s="99"/>
      <c r="M83" s="99"/>
      <c r="N83" s="99"/>
    </row>
    <row r="84" spans="1:14" x14ac:dyDescent="0.2">
      <c r="A84" s="99"/>
      <c r="B84" s="99"/>
      <c r="C84" s="277"/>
      <c r="D84" s="154"/>
      <c r="E84" s="154"/>
      <c r="F84" s="154"/>
      <c r="G84" s="99"/>
      <c r="H84" s="99"/>
      <c r="I84" s="99"/>
      <c r="J84" s="99"/>
      <c r="K84" s="99"/>
      <c r="L84" s="99"/>
      <c r="M84" s="99"/>
      <c r="N84" s="99"/>
    </row>
    <row r="85" spans="1:14" x14ac:dyDescent="0.2">
      <c r="A85" s="99"/>
      <c r="B85" s="99"/>
      <c r="C85" s="277"/>
      <c r="D85" s="154"/>
      <c r="E85" s="154"/>
      <c r="F85" s="154"/>
      <c r="G85" s="99"/>
      <c r="H85" s="99"/>
      <c r="I85" s="99"/>
      <c r="J85" s="99"/>
      <c r="K85" s="99"/>
      <c r="L85" s="99"/>
      <c r="M85" s="99"/>
      <c r="N85" s="99"/>
    </row>
    <row r="86" spans="1:14" x14ac:dyDescent="0.2">
      <c r="A86" s="99"/>
      <c r="B86" s="99"/>
      <c r="C86" s="277"/>
      <c r="D86" s="154"/>
      <c r="E86" s="154"/>
      <c r="F86" s="154"/>
      <c r="G86" s="99"/>
      <c r="H86" s="99"/>
      <c r="I86" s="99"/>
      <c r="J86" s="99"/>
      <c r="K86" s="99"/>
      <c r="L86" s="99"/>
      <c r="M86" s="99"/>
      <c r="N86" s="99"/>
    </row>
    <row r="87" spans="1:14" x14ac:dyDescent="0.2">
      <c r="A87" s="99"/>
      <c r="B87" s="99"/>
      <c r="C87" s="277"/>
      <c r="D87" s="154"/>
      <c r="E87" s="154"/>
      <c r="F87" s="154"/>
      <c r="G87" s="99"/>
      <c r="H87" s="99"/>
      <c r="I87" s="99"/>
      <c r="J87" s="99"/>
      <c r="K87" s="99"/>
      <c r="L87" s="99"/>
      <c r="M87" s="99"/>
      <c r="N87" s="99"/>
    </row>
    <row r="88" spans="1:14" x14ac:dyDescent="0.2">
      <c r="A88" s="99"/>
      <c r="B88" s="99"/>
      <c r="C88" s="277"/>
      <c r="D88" s="154"/>
      <c r="E88" s="154"/>
      <c r="F88" s="154"/>
      <c r="G88" s="99"/>
      <c r="H88" s="99"/>
      <c r="I88" s="99"/>
      <c r="J88" s="99"/>
      <c r="K88" s="99"/>
      <c r="L88" s="99"/>
      <c r="M88" s="99"/>
      <c r="N88" s="99"/>
    </row>
    <row r="89" spans="1:14" x14ac:dyDescent="0.2">
      <c r="A89" s="99"/>
      <c r="B89" s="99"/>
      <c r="C89" s="277"/>
      <c r="D89" s="154"/>
      <c r="E89" s="154"/>
      <c r="F89" s="154"/>
      <c r="G89" s="99"/>
      <c r="H89" s="99"/>
      <c r="I89" s="99"/>
      <c r="J89" s="99"/>
      <c r="K89" s="99"/>
      <c r="L89" s="99"/>
      <c r="M89" s="99"/>
      <c r="N89" s="99"/>
    </row>
    <row r="90" spans="1:14" x14ac:dyDescent="0.2">
      <c r="A90" s="99"/>
      <c r="B90" s="99"/>
      <c r="C90" s="277"/>
      <c r="D90" s="154"/>
      <c r="E90" s="154"/>
      <c r="F90" s="154"/>
      <c r="G90" s="99"/>
      <c r="H90" s="99"/>
      <c r="I90" s="99"/>
      <c r="J90" s="99"/>
      <c r="K90" s="99"/>
      <c r="L90" s="99"/>
      <c r="M90" s="99"/>
      <c r="N90" s="99"/>
    </row>
    <row r="91" spans="1:14" x14ac:dyDescent="0.2">
      <c r="A91" s="99"/>
      <c r="B91" s="99"/>
      <c r="C91" s="277"/>
      <c r="D91" s="154"/>
      <c r="E91" s="154"/>
      <c r="F91" s="154"/>
      <c r="G91" s="99"/>
      <c r="H91" s="99"/>
      <c r="I91" s="99"/>
      <c r="J91" s="99"/>
      <c r="K91" s="99"/>
      <c r="L91" s="99"/>
      <c r="M91" s="99"/>
      <c r="N91" s="99"/>
    </row>
    <row r="92" spans="1:14" x14ac:dyDescent="0.2">
      <c r="A92" s="99"/>
      <c r="B92" s="99"/>
      <c r="C92" s="277"/>
      <c r="D92" s="154"/>
      <c r="E92" s="154"/>
      <c r="F92" s="154"/>
      <c r="G92" s="99"/>
      <c r="H92" s="99"/>
      <c r="I92" s="99"/>
      <c r="J92" s="99"/>
      <c r="K92" s="99"/>
      <c r="L92" s="99"/>
      <c r="M92" s="99"/>
      <c r="N92" s="99"/>
    </row>
    <row r="93" spans="1:14" x14ac:dyDescent="0.2">
      <c r="A93" s="99"/>
      <c r="B93" s="99"/>
      <c r="C93" s="277"/>
      <c r="D93" s="154"/>
      <c r="E93" s="154"/>
      <c r="F93" s="154"/>
      <c r="G93" s="99"/>
      <c r="H93" s="99"/>
      <c r="I93" s="99"/>
      <c r="J93" s="99"/>
      <c r="K93" s="99"/>
      <c r="L93" s="99"/>
      <c r="M93" s="99"/>
      <c r="N93" s="99"/>
    </row>
    <row r="94" spans="1:14" x14ac:dyDescent="0.2">
      <c r="A94" s="99"/>
      <c r="B94" s="99"/>
      <c r="C94" s="277"/>
      <c r="D94" s="154"/>
      <c r="E94" s="154"/>
      <c r="F94" s="154"/>
      <c r="G94" s="99"/>
      <c r="H94" s="99"/>
      <c r="I94" s="99"/>
      <c r="J94" s="99"/>
      <c r="K94" s="99"/>
      <c r="L94" s="99"/>
      <c r="M94" s="99"/>
      <c r="N94" s="99"/>
    </row>
    <row r="95" spans="1:14" x14ac:dyDescent="0.2">
      <c r="A95" s="99"/>
      <c r="B95" s="99"/>
      <c r="C95" s="277"/>
      <c r="D95" s="154"/>
      <c r="E95" s="154"/>
      <c r="F95" s="154"/>
      <c r="G95" s="99"/>
      <c r="H95" s="99"/>
      <c r="I95" s="99"/>
      <c r="J95" s="99"/>
      <c r="K95" s="99"/>
      <c r="L95" s="99"/>
      <c r="M95" s="99"/>
      <c r="N95" s="99"/>
    </row>
    <row r="96" spans="1:14" x14ac:dyDescent="0.2">
      <c r="A96" s="99"/>
      <c r="B96" s="99"/>
      <c r="C96" s="277"/>
      <c r="D96" s="154"/>
      <c r="E96" s="154"/>
      <c r="F96" s="154"/>
      <c r="G96" s="99"/>
      <c r="H96" s="99"/>
      <c r="I96" s="99"/>
      <c r="J96" s="99"/>
      <c r="K96" s="99"/>
      <c r="L96" s="99"/>
      <c r="M96" s="99"/>
      <c r="N96" s="99"/>
    </row>
    <row r="97" spans="1:14" x14ac:dyDescent="0.2">
      <c r="A97" s="99"/>
      <c r="B97" s="99"/>
      <c r="C97" s="277"/>
      <c r="D97" s="154"/>
      <c r="E97" s="154"/>
      <c r="F97" s="154"/>
      <c r="G97" s="99"/>
      <c r="H97" s="99"/>
      <c r="I97" s="99"/>
      <c r="J97" s="99"/>
      <c r="K97" s="99"/>
      <c r="L97" s="99"/>
      <c r="M97" s="99"/>
      <c r="N97" s="99"/>
    </row>
    <row r="98" spans="1:14" x14ac:dyDescent="0.2">
      <c r="A98" s="99"/>
      <c r="B98" s="99"/>
      <c r="C98" s="277"/>
      <c r="D98" s="154"/>
      <c r="E98" s="154"/>
      <c r="F98" s="154"/>
      <c r="G98" s="99"/>
      <c r="H98" s="99"/>
      <c r="I98" s="99"/>
      <c r="J98" s="99"/>
      <c r="K98" s="99"/>
      <c r="L98" s="99"/>
      <c r="M98" s="99"/>
      <c r="N98" s="99"/>
    </row>
    <row r="99" spans="1:14" x14ac:dyDescent="0.2">
      <c r="A99" s="99"/>
      <c r="B99" s="99"/>
      <c r="C99" s="277"/>
      <c r="D99" s="154"/>
      <c r="E99" s="154"/>
      <c r="F99" s="154"/>
      <c r="G99" s="99"/>
      <c r="H99" s="99"/>
      <c r="I99" s="99"/>
      <c r="J99" s="99"/>
      <c r="K99" s="99"/>
      <c r="L99" s="99"/>
      <c r="M99" s="99"/>
      <c r="N99" s="99"/>
    </row>
    <row r="100" spans="1:14" x14ac:dyDescent="0.2">
      <c r="A100" s="99"/>
      <c r="B100" s="99"/>
      <c r="C100" s="277"/>
      <c r="D100" s="154"/>
      <c r="E100" s="154"/>
      <c r="F100" s="154"/>
      <c r="G100" s="99"/>
      <c r="H100" s="99"/>
      <c r="I100" s="99"/>
      <c r="J100" s="99"/>
      <c r="K100" s="99"/>
      <c r="L100" s="99"/>
      <c r="M100" s="99"/>
      <c r="N100" s="99"/>
    </row>
    <row r="101" spans="1:14" x14ac:dyDescent="0.2">
      <c r="A101" s="99"/>
      <c r="B101" s="99"/>
      <c r="C101" s="277"/>
      <c r="D101" s="154"/>
      <c r="E101" s="154"/>
      <c r="F101" s="154"/>
      <c r="G101" s="99"/>
      <c r="H101" s="99"/>
      <c r="I101" s="99"/>
      <c r="J101" s="99"/>
      <c r="K101" s="99"/>
      <c r="L101" s="99"/>
      <c r="M101" s="99"/>
      <c r="N101" s="99"/>
    </row>
    <row r="102" spans="1:14" ht="10.8" thickBot="1" x14ac:dyDescent="0.25">
      <c r="A102" s="99"/>
      <c r="B102" s="99"/>
      <c r="C102" s="277"/>
      <c r="D102" s="154"/>
      <c r="E102" s="154"/>
      <c r="F102" s="154"/>
      <c r="G102" s="99"/>
      <c r="H102" s="99"/>
      <c r="I102" s="99"/>
      <c r="J102" s="99"/>
      <c r="K102" s="99"/>
      <c r="L102" s="99"/>
      <c r="M102" s="99"/>
      <c r="N102" s="99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D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5">
    <tabColor rgb="FFFF0000"/>
  </sheetPr>
  <dimension ref="A1:L37"/>
  <sheetViews>
    <sheetView topLeftCell="F1" workbookViewId="0">
      <selection activeCell="I31" sqref="I31"/>
    </sheetView>
  </sheetViews>
  <sheetFormatPr defaultColWidth="9.140625" defaultRowHeight="10.199999999999999" x14ac:dyDescent="0.2"/>
  <cols>
    <col min="1" max="3" width="0" style="266" hidden="1" customWidth="1"/>
    <col min="4" max="5" width="9.28515625" style="266" hidden="1" customWidth="1"/>
    <col min="6" max="6" width="44.85546875" style="266" customWidth="1"/>
    <col min="7" max="7" width="17.7109375" style="266" customWidth="1"/>
    <col min="8" max="8" width="19.85546875" style="266" customWidth="1"/>
    <col min="9" max="16384" width="9.140625" style="266"/>
  </cols>
  <sheetData>
    <row r="1" spans="1:12" x14ac:dyDescent="0.2">
      <c r="A1" s="266" t="s">
        <v>242</v>
      </c>
      <c r="B1" s="266" t="s">
        <v>242</v>
      </c>
      <c r="C1" s="266" t="s">
        <v>242</v>
      </c>
      <c r="D1" s="266" t="s">
        <v>242</v>
      </c>
      <c r="E1" s="266" t="s">
        <v>242</v>
      </c>
      <c r="F1" s="267" t="s">
        <v>274</v>
      </c>
      <c r="G1" s="267" t="s">
        <v>283</v>
      </c>
      <c r="H1" s="267" t="s">
        <v>277</v>
      </c>
      <c r="I1" s="267" t="s">
        <v>275</v>
      </c>
      <c r="J1" s="267"/>
      <c r="K1" s="267"/>
      <c r="L1" s="267"/>
    </row>
    <row r="2" spans="1:12" x14ac:dyDescent="0.2">
      <c r="A2" s="266" t="s">
        <v>242</v>
      </c>
      <c r="B2" s="266" t="s">
        <v>242</v>
      </c>
      <c r="C2" s="266" t="s">
        <v>242</v>
      </c>
      <c r="D2" s="266" t="s">
        <v>242</v>
      </c>
      <c r="E2" s="266" t="s">
        <v>242</v>
      </c>
      <c r="F2" s="267" t="s">
        <v>242</v>
      </c>
      <c r="G2" s="267" t="s">
        <v>242</v>
      </c>
      <c r="H2" s="267" t="s">
        <v>242</v>
      </c>
      <c r="I2" s="267" t="s">
        <v>242</v>
      </c>
      <c r="J2" s="267"/>
      <c r="K2" s="267"/>
      <c r="L2" s="267"/>
    </row>
    <row r="3" spans="1:12" x14ac:dyDescent="0.2">
      <c r="A3" s="266" t="s">
        <v>242</v>
      </c>
      <c r="B3" s="266" t="s">
        <v>242</v>
      </c>
      <c r="C3" s="266" t="s">
        <v>242</v>
      </c>
      <c r="D3" s="266" t="s">
        <v>242</v>
      </c>
      <c r="E3" s="266" t="s">
        <v>242</v>
      </c>
      <c r="F3" s="267" t="s">
        <v>276</v>
      </c>
      <c r="G3" s="267" t="s">
        <v>447</v>
      </c>
      <c r="H3" s="267" t="s">
        <v>448</v>
      </c>
      <c r="I3" s="267" t="s">
        <v>33</v>
      </c>
      <c r="J3" s="267"/>
      <c r="K3" s="267"/>
      <c r="L3" s="267"/>
    </row>
    <row r="4" spans="1:12" x14ac:dyDescent="0.2">
      <c r="A4" s="266" t="s">
        <v>242</v>
      </c>
      <c r="B4" s="266" t="s">
        <v>242</v>
      </c>
      <c r="C4" s="266" t="s">
        <v>242</v>
      </c>
      <c r="D4" s="266" t="s">
        <v>242</v>
      </c>
      <c r="E4" s="266" t="s">
        <v>242</v>
      </c>
      <c r="F4" s="267" t="s">
        <v>242</v>
      </c>
      <c r="G4" s="267" t="s">
        <v>242</v>
      </c>
      <c r="H4" s="267" t="s">
        <v>242</v>
      </c>
      <c r="I4" s="267" t="s">
        <v>242</v>
      </c>
      <c r="J4" s="267"/>
      <c r="K4" s="267"/>
      <c r="L4" s="267"/>
    </row>
    <row r="5" spans="1:12" ht="30.6" x14ac:dyDescent="0.2">
      <c r="A5" s="266" t="s">
        <v>242</v>
      </c>
      <c r="B5" s="266" t="s">
        <v>242</v>
      </c>
      <c r="C5" s="266" t="s">
        <v>242</v>
      </c>
      <c r="D5" s="266" t="s">
        <v>242</v>
      </c>
      <c r="E5" s="266" t="s">
        <v>242</v>
      </c>
      <c r="F5" s="268" t="s">
        <v>346</v>
      </c>
      <c r="G5" s="268" t="s">
        <v>392</v>
      </c>
      <c r="H5" s="268" t="s">
        <v>348</v>
      </c>
      <c r="I5" s="267" t="s">
        <v>242</v>
      </c>
      <c r="J5" s="267"/>
      <c r="K5" s="267"/>
      <c r="L5" s="267"/>
    </row>
    <row r="6" spans="1:12" x14ac:dyDescent="0.2">
      <c r="A6" s="266" t="s">
        <v>242</v>
      </c>
      <c r="B6" s="266" t="s">
        <v>242</v>
      </c>
      <c r="C6" s="266" t="s">
        <v>242</v>
      </c>
      <c r="D6" s="266" t="s">
        <v>242</v>
      </c>
      <c r="E6" s="266" t="s">
        <v>242</v>
      </c>
      <c r="F6" s="268" t="s">
        <v>187</v>
      </c>
      <c r="G6" s="268" t="s">
        <v>188</v>
      </c>
      <c r="H6" s="268" t="s">
        <v>189</v>
      </c>
      <c r="I6" s="267" t="s">
        <v>242</v>
      </c>
      <c r="J6" s="267"/>
      <c r="K6" s="267"/>
      <c r="L6" s="267"/>
    </row>
    <row r="7" spans="1:12" x14ac:dyDescent="0.2">
      <c r="A7" s="266" t="s">
        <v>242</v>
      </c>
      <c r="B7" s="266" t="s">
        <v>242</v>
      </c>
      <c r="C7" s="266" t="s">
        <v>242</v>
      </c>
      <c r="D7" s="266" t="s">
        <v>242</v>
      </c>
      <c r="E7" s="266" t="s">
        <v>242</v>
      </c>
      <c r="F7" s="267" t="s">
        <v>242</v>
      </c>
      <c r="G7" s="267" t="s">
        <v>242</v>
      </c>
      <c r="H7" s="267" t="s">
        <v>242</v>
      </c>
      <c r="I7" s="267" t="s">
        <v>242</v>
      </c>
      <c r="J7" s="267"/>
      <c r="K7" s="267"/>
      <c r="L7" s="267"/>
    </row>
    <row r="8" spans="1:12" x14ac:dyDescent="0.2">
      <c r="A8" s="266" t="s">
        <v>393</v>
      </c>
      <c r="B8" s="266" t="s">
        <v>242</v>
      </c>
      <c r="C8" s="266" t="s">
        <v>242</v>
      </c>
      <c r="D8" s="266" t="s">
        <v>242</v>
      </c>
      <c r="E8" s="266" t="s">
        <v>242</v>
      </c>
      <c r="F8" s="269" t="s">
        <v>426</v>
      </c>
      <c r="G8" s="269" t="s">
        <v>427</v>
      </c>
      <c r="H8" s="265">
        <v>905989864</v>
      </c>
      <c r="I8" s="267" t="s">
        <v>242</v>
      </c>
      <c r="J8" s="267"/>
      <c r="K8" s="267"/>
      <c r="L8" s="267"/>
    </row>
    <row r="9" spans="1:12" x14ac:dyDescent="0.2">
      <c r="A9" s="266" t="s">
        <v>394</v>
      </c>
      <c r="B9" s="266" t="s">
        <v>242</v>
      </c>
      <c r="C9" s="266" t="s">
        <v>242</v>
      </c>
      <c r="D9" s="266" t="s">
        <v>242</v>
      </c>
      <c r="E9" s="266" t="s">
        <v>242</v>
      </c>
      <c r="F9" s="269" t="s">
        <v>428</v>
      </c>
      <c r="G9" s="269" t="s">
        <v>429</v>
      </c>
      <c r="H9" s="265">
        <v>127579799</v>
      </c>
      <c r="I9" s="267" t="s">
        <v>242</v>
      </c>
      <c r="J9" s="267"/>
      <c r="K9" s="267"/>
      <c r="L9" s="267"/>
    </row>
    <row r="10" spans="1:12" x14ac:dyDescent="0.2">
      <c r="A10" s="266" t="s">
        <v>395</v>
      </c>
      <c r="B10" s="266" t="s">
        <v>242</v>
      </c>
      <c r="C10" s="266" t="s">
        <v>242</v>
      </c>
      <c r="D10" s="266" t="s">
        <v>242</v>
      </c>
      <c r="E10" s="266" t="s">
        <v>242</v>
      </c>
      <c r="F10" s="269" t="s">
        <v>430</v>
      </c>
      <c r="G10" s="269" t="s">
        <v>431</v>
      </c>
      <c r="H10" s="265">
        <v>7088597</v>
      </c>
      <c r="I10" s="267" t="s">
        <v>242</v>
      </c>
      <c r="J10" s="267"/>
      <c r="K10" s="267"/>
      <c r="L10" s="267"/>
    </row>
    <row r="11" spans="1:12" x14ac:dyDescent="0.2">
      <c r="A11" s="266" t="s">
        <v>396</v>
      </c>
      <c r="B11" s="266" t="s">
        <v>242</v>
      </c>
      <c r="C11" s="266" t="s">
        <v>242</v>
      </c>
      <c r="D11" s="266" t="s">
        <v>242</v>
      </c>
      <c r="E11" s="266" t="s">
        <v>242</v>
      </c>
      <c r="F11" s="269" t="s">
        <v>432</v>
      </c>
      <c r="G11" s="269" t="s">
        <v>433</v>
      </c>
      <c r="H11" s="265">
        <v>22941324</v>
      </c>
      <c r="I11" s="267" t="s">
        <v>242</v>
      </c>
      <c r="J11" s="267"/>
      <c r="K11" s="267"/>
      <c r="L11" s="267"/>
    </row>
    <row r="12" spans="1:12" x14ac:dyDescent="0.2">
      <c r="A12" s="266" t="s">
        <v>397</v>
      </c>
      <c r="B12" s="266" t="s">
        <v>242</v>
      </c>
      <c r="C12" s="266" t="s">
        <v>242</v>
      </c>
      <c r="D12" s="266" t="s">
        <v>242</v>
      </c>
      <c r="E12" s="266" t="s">
        <v>242</v>
      </c>
      <c r="F12" s="269" t="s">
        <v>434</v>
      </c>
      <c r="G12" s="269" t="s">
        <v>435</v>
      </c>
      <c r="H12" s="265">
        <v>60264481</v>
      </c>
      <c r="I12" s="267" t="s">
        <v>242</v>
      </c>
      <c r="J12" s="267"/>
      <c r="K12" s="267"/>
      <c r="L12" s="267"/>
    </row>
    <row r="13" spans="1:12" x14ac:dyDescent="0.2">
      <c r="A13" s="266" t="s">
        <v>398</v>
      </c>
      <c r="B13" s="266" t="s">
        <v>242</v>
      </c>
      <c r="C13" s="266" t="s">
        <v>242</v>
      </c>
      <c r="D13" s="266" t="s">
        <v>242</v>
      </c>
      <c r="E13" s="266" t="s">
        <v>242</v>
      </c>
      <c r="F13" s="269" t="s">
        <v>436</v>
      </c>
      <c r="G13" s="269" t="s">
        <v>437</v>
      </c>
      <c r="H13" s="265">
        <v>96072006</v>
      </c>
      <c r="I13" s="267" t="s">
        <v>242</v>
      </c>
      <c r="J13" s="267"/>
      <c r="K13" s="267"/>
      <c r="L13" s="267"/>
    </row>
    <row r="14" spans="1:12" x14ac:dyDescent="0.2">
      <c r="A14" s="266" t="s">
        <v>399</v>
      </c>
      <c r="B14" s="266" t="s">
        <v>242</v>
      </c>
      <c r="C14" s="266" t="s">
        <v>242</v>
      </c>
      <c r="D14" s="266" t="s">
        <v>242</v>
      </c>
      <c r="E14" s="266" t="s">
        <v>242</v>
      </c>
      <c r="F14" s="269" t="s">
        <v>438</v>
      </c>
      <c r="G14" s="269" t="s">
        <v>439</v>
      </c>
      <c r="H14" s="265">
        <v>3849564622</v>
      </c>
      <c r="I14" s="267" t="s">
        <v>242</v>
      </c>
      <c r="J14" s="267"/>
      <c r="K14" s="267"/>
      <c r="L14" s="267"/>
    </row>
    <row r="15" spans="1:12" x14ac:dyDescent="0.2">
      <c r="A15" s="266" t="s">
        <v>400</v>
      </c>
      <c r="B15" s="266" t="s">
        <v>242</v>
      </c>
      <c r="C15" s="266" t="s">
        <v>242</v>
      </c>
      <c r="D15" s="266" t="s">
        <v>242</v>
      </c>
      <c r="E15" s="266" t="s">
        <v>242</v>
      </c>
      <c r="F15" s="269" t="s">
        <v>440</v>
      </c>
      <c r="G15" s="269" t="s">
        <v>441</v>
      </c>
      <c r="H15" s="265">
        <v>141279229</v>
      </c>
      <c r="I15" s="267" t="s">
        <v>242</v>
      </c>
      <c r="J15" s="267"/>
      <c r="K15" s="267"/>
      <c r="L15" s="267"/>
    </row>
    <row r="16" spans="1:12" x14ac:dyDescent="0.2">
      <c r="A16" s="266" t="s">
        <v>401</v>
      </c>
      <c r="B16" s="266" t="s">
        <v>242</v>
      </c>
      <c r="C16" s="266" t="s">
        <v>242</v>
      </c>
      <c r="D16" s="266" t="s">
        <v>242</v>
      </c>
      <c r="E16" s="266" t="s">
        <v>242</v>
      </c>
      <c r="F16" s="269" t="s">
        <v>442</v>
      </c>
      <c r="G16" s="269" t="s">
        <v>443</v>
      </c>
      <c r="H16" s="265">
        <v>1812701</v>
      </c>
      <c r="I16" s="267" t="s">
        <v>242</v>
      </c>
      <c r="J16" s="267"/>
      <c r="K16" s="267"/>
      <c r="L16" s="267"/>
    </row>
    <row r="17" spans="1:12" x14ac:dyDescent="0.2">
      <c r="A17" s="266" t="s">
        <v>402</v>
      </c>
      <c r="B17" s="266" t="s">
        <v>242</v>
      </c>
      <c r="C17" s="266" t="s">
        <v>242</v>
      </c>
      <c r="D17" s="266" t="s">
        <v>242</v>
      </c>
      <c r="E17" s="266" t="s">
        <v>242</v>
      </c>
      <c r="F17" s="269" t="s">
        <v>444</v>
      </c>
      <c r="G17" s="269" t="s">
        <v>445</v>
      </c>
      <c r="H17" s="265">
        <v>133000000</v>
      </c>
      <c r="I17" s="267" t="s">
        <v>242</v>
      </c>
      <c r="J17" s="267"/>
      <c r="K17" s="267"/>
      <c r="L17" s="267"/>
    </row>
    <row r="18" spans="1:12" x14ac:dyDescent="0.2">
      <c r="A18" s="266" t="s">
        <v>242</v>
      </c>
      <c r="B18" s="266" t="s">
        <v>242</v>
      </c>
      <c r="C18" s="266" t="s">
        <v>242</v>
      </c>
      <c r="D18" s="266" t="s">
        <v>242</v>
      </c>
      <c r="E18" s="266" t="s">
        <v>242</v>
      </c>
      <c r="F18" s="269" t="s">
        <v>242</v>
      </c>
      <c r="G18" s="269" t="s">
        <v>242</v>
      </c>
      <c r="H18" s="265" t="s">
        <v>242</v>
      </c>
      <c r="I18" s="267" t="s">
        <v>242</v>
      </c>
      <c r="J18" s="267"/>
      <c r="K18" s="267"/>
      <c r="L18" s="267"/>
    </row>
    <row r="19" spans="1:12" x14ac:dyDescent="0.2">
      <c r="A19" s="266" t="s">
        <v>242</v>
      </c>
      <c r="B19" s="266" t="s">
        <v>242</v>
      </c>
      <c r="C19" s="266" t="s">
        <v>242</v>
      </c>
      <c r="D19" s="266" t="s">
        <v>242</v>
      </c>
      <c r="E19" s="266" t="s">
        <v>242</v>
      </c>
      <c r="F19" s="270" t="s">
        <v>403</v>
      </c>
      <c r="G19" s="270" t="s">
        <v>242</v>
      </c>
      <c r="H19" s="271" t="s">
        <v>263</v>
      </c>
      <c r="I19" s="267" t="s">
        <v>242</v>
      </c>
      <c r="J19" s="267"/>
      <c r="K19" s="267"/>
      <c r="L19" s="267"/>
    </row>
    <row r="20" spans="1:12" x14ac:dyDescent="0.2">
      <c r="A20" s="266" t="s">
        <v>404</v>
      </c>
      <c r="B20" s="266" t="s">
        <v>242</v>
      </c>
      <c r="C20" s="266" t="s">
        <v>242</v>
      </c>
      <c r="D20" s="266" t="s">
        <v>242</v>
      </c>
      <c r="E20" s="266" t="s">
        <v>242</v>
      </c>
      <c r="F20" s="267" t="s">
        <v>338</v>
      </c>
      <c r="G20" s="267" t="s">
        <v>66</v>
      </c>
      <c r="H20" s="265">
        <v>5345592623</v>
      </c>
      <c r="I20" s="267" t="s">
        <v>242</v>
      </c>
      <c r="J20" s="267"/>
      <c r="K20" s="267"/>
      <c r="L20" s="267"/>
    </row>
    <row r="21" spans="1:12" x14ac:dyDescent="0.2">
      <c r="A21" s="266" t="s">
        <v>405</v>
      </c>
      <c r="B21" s="266" t="s">
        <v>242</v>
      </c>
      <c r="C21" s="266" t="s">
        <v>242</v>
      </c>
      <c r="D21" s="266" t="s">
        <v>242</v>
      </c>
      <c r="E21" s="266" t="s">
        <v>242</v>
      </c>
      <c r="F21" s="267" t="s">
        <v>339</v>
      </c>
      <c r="G21" s="267" t="s">
        <v>56</v>
      </c>
      <c r="H21" s="265">
        <v>-847693823</v>
      </c>
      <c r="I21" s="267" t="s">
        <v>242</v>
      </c>
      <c r="J21" s="267"/>
      <c r="K21" s="267"/>
      <c r="L21" s="267"/>
    </row>
    <row r="22" spans="1:12" x14ac:dyDescent="0.2">
      <c r="A22" s="266" t="s">
        <v>406</v>
      </c>
      <c r="B22" s="266" t="s">
        <v>242</v>
      </c>
      <c r="C22" s="266" t="s">
        <v>242</v>
      </c>
      <c r="D22" s="266" t="s">
        <v>242</v>
      </c>
      <c r="E22" s="266" t="s">
        <v>242</v>
      </c>
      <c r="F22" s="267" t="s">
        <v>407</v>
      </c>
      <c r="G22" s="267" t="s">
        <v>74</v>
      </c>
      <c r="H22" s="265" t="s">
        <v>242</v>
      </c>
      <c r="I22" s="267" t="s">
        <v>242</v>
      </c>
      <c r="J22" s="267"/>
      <c r="K22" s="267"/>
      <c r="L22" s="267"/>
    </row>
    <row r="23" spans="1:12" x14ac:dyDescent="0.2">
      <c r="A23" s="266" t="s">
        <v>408</v>
      </c>
      <c r="B23" s="266" t="s">
        <v>242</v>
      </c>
      <c r="C23" s="266" t="s">
        <v>242</v>
      </c>
      <c r="D23" s="266" t="s">
        <v>242</v>
      </c>
      <c r="E23" s="266" t="s">
        <v>242</v>
      </c>
      <c r="F23" s="267" t="s">
        <v>409</v>
      </c>
      <c r="G23" s="267" t="s">
        <v>82</v>
      </c>
      <c r="H23" s="265">
        <v>4497898800</v>
      </c>
      <c r="I23" s="267" t="s">
        <v>242</v>
      </c>
      <c r="J23" s="267"/>
      <c r="K23" s="267"/>
      <c r="L23" s="267"/>
    </row>
    <row r="24" spans="1:12" x14ac:dyDescent="0.2">
      <c r="A24" s="266" t="s">
        <v>410</v>
      </c>
      <c r="B24" s="266" t="s">
        <v>242</v>
      </c>
      <c r="C24" s="266" t="s">
        <v>242</v>
      </c>
      <c r="D24" s="266" t="s">
        <v>242</v>
      </c>
      <c r="E24" s="266" t="s">
        <v>242</v>
      </c>
      <c r="F24" s="267" t="s">
        <v>411</v>
      </c>
      <c r="G24" s="267" t="s">
        <v>84</v>
      </c>
      <c r="H24" s="265" t="s">
        <v>242</v>
      </c>
      <c r="I24" s="267" t="s">
        <v>242</v>
      </c>
      <c r="J24" s="267"/>
      <c r="K24" s="267"/>
      <c r="L24" s="267"/>
    </row>
    <row r="25" spans="1:12" x14ac:dyDescent="0.2">
      <c r="A25" s="266" t="s">
        <v>412</v>
      </c>
      <c r="B25" s="266" t="s">
        <v>242</v>
      </c>
      <c r="C25" s="266" t="s">
        <v>242</v>
      </c>
      <c r="D25" s="266" t="s">
        <v>242</v>
      </c>
      <c r="E25" s="266" t="s">
        <v>242</v>
      </c>
      <c r="F25" s="267" t="s">
        <v>413</v>
      </c>
      <c r="G25" s="267" t="s">
        <v>86</v>
      </c>
      <c r="H25" s="265">
        <v>4497898800</v>
      </c>
      <c r="I25" s="267" t="s">
        <v>242</v>
      </c>
      <c r="J25" s="267"/>
      <c r="K25" s="267"/>
      <c r="L25" s="267"/>
    </row>
    <row r="26" spans="1:12" x14ac:dyDescent="0.2">
      <c r="A26" s="266" t="s">
        <v>242</v>
      </c>
      <c r="B26" s="266" t="s">
        <v>242</v>
      </c>
      <c r="C26" s="266" t="s">
        <v>242</v>
      </c>
      <c r="D26" s="266" t="s">
        <v>242</v>
      </c>
      <c r="E26" s="266" t="s">
        <v>242</v>
      </c>
      <c r="F26" s="270" t="s">
        <v>342</v>
      </c>
      <c r="G26" s="270" t="s">
        <v>242</v>
      </c>
      <c r="H26" s="271" t="s">
        <v>242</v>
      </c>
      <c r="I26" s="267" t="s">
        <v>242</v>
      </c>
      <c r="J26" s="267"/>
      <c r="K26" s="267"/>
      <c r="L26" s="267"/>
    </row>
    <row r="27" spans="1:12" x14ac:dyDescent="0.2">
      <c r="A27" s="266" t="s">
        <v>414</v>
      </c>
      <c r="B27" s="266" t="s">
        <v>242</v>
      </c>
      <c r="C27" s="266" t="s">
        <v>242</v>
      </c>
      <c r="D27" s="266" t="s">
        <v>242</v>
      </c>
      <c r="E27" s="266" t="s">
        <v>242</v>
      </c>
      <c r="F27" s="267" t="s">
        <v>415</v>
      </c>
      <c r="G27" s="267" t="s">
        <v>99</v>
      </c>
      <c r="H27" s="265" t="s">
        <v>242</v>
      </c>
      <c r="I27" s="267" t="s">
        <v>242</v>
      </c>
      <c r="J27" s="267"/>
      <c r="K27" s="267"/>
      <c r="L27" s="267"/>
    </row>
    <row r="28" spans="1:12" x14ac:dyDescent="0.2">
      <c r="A28" s="266" t="s">
        <v>416</v>
      </c>
      <c r="B28" s="266" t="s">
        <v>242</v>
      </c>
      <c r="C28" s="266" t="s">
        <v>242</v>
      </c>
      <c r="D28" s="266" t="s">
        <v>242</v>
      </c>
      <c r="E28" s="266" t="s">
        <v>242</v>
      </c>
      <c r="F28" s="267" t="s">
        <v>417</v>
      </c>
      <c r="G28" s="267" t="s">
        <v>101</v>
      </c>
      <c r="H28" s="265">
        <v>-430387362</v>
      </c>
      <c r="I28" s="267" t="s">
        <v>242</v>
      </c>
      <c r="J28" s="267"/>
      <c r="K28" s="267"/>
      <c r="L28" s="267"/>
    </row>
    <row r="29" spans="1:12" x14ac:dyDescent="0.2">
      <c r="A29" s="266" t="s">
        <v>418</v>
      </c>
      <c r="B29" s="266" t="s">
        <v>242</v>
      </c>
      <c r="C29" s="266" t="s">
        <v>242</v>
      </c>
      <c r="D29" s="266" t="s">
        <v>242</v>
      </c>
      <c r="E29" s="266" t="s">
        <v>242</v>
      </c>
      <c r="F29" s="267" t="s">
        <v>419</v>
      </c>
      <c r="G29" s="267" t="s">
        <v>121</v>
      </c>
      <c r="H29" s="265" t="s">
        <v>242</v>
      </c>
      <c r="I29" s="267" t="s">
        <v>242</v>
      </c>
      <c r="J29" s="267"/>
      <c r="K29" s="267"/>
      <c r="L29" s="267"/>
    </row>
    <row r="30" spans="1:12" x14ac:dyDescent="0.2">
      <c r="A30" s="266" t="s">
        <v>420</v>
      </c>
      <c r="B30" s="266" t="s">
        <v>242</v>
      </c>
      <c r="C30" s="266" t="s">
        <v>242</v>
      </c>
      <c r="D30" s="266" t="s">
        <v>242</v>
      </c>
      <c r="E30" s="266" t="s">
        <v>242</v>
      </c>
      <c r="F30" s="267" t="s">
        <v>421</v>
      </c>
      <c r="G30" s="267" t="s">
        <v>123</v>
      </c>
      <c r="H30" s="265" t="s">
        <v>242</v>
      </c>
      <c r="I30" s="267" t="s">
        <v>242</v>
      </c>
      <c r="J30" s="267"/>
      <c r="K30" s="267"/>
      <c r="L30" s="267"/>
    </row>
    <row r="31" spans="1:12" x14ac:dyDescent="0.2">
      <c r="A31" s="266" t="s">
        <v>422</v>
      </c>
      <c r="B31" s="266" t="s">
        <v>345</v>
      </c>
      <c r="C31" s="266" t="s">
        <v>242</v>
      </c>
      <c r="D31" s="266" t="s">
        <v>242</v>
      </c>
      <c r="E31" s="266" t="s">
        <v>242</v>
      </c>
      <c r="F31" s="267" t="s">
        <v>345</v>
      </c>
      <c r="G31" s="267" t="s">
        <v>99</v>
      </c>
      <c r="H31" s="265" t="s">
        <v>242</v>
      </c>
      <c r="I31" s="267" t="s">
        <v>242</v>
      </c>
      <c r="J31" s="267"/>
      <c r="K31" s="267"/>
      <c r="L31" s="267"/>
    </row>
    <row r="32" spans="1:12" x14ac:dyDescent="0.2">
      <c r="A32" s="266" t="s">
        <v>423</v>
      </c>
      <c r="B32" s="266" t="s">
        <v>242</v>
      </c>
      <c r="C32" s="266" t="s">
        <v>242</v>
      </c>
      <c r="D32" s="266" t="s">
        <v>242</v>
      </c>
      <c r="E32" s="266" t="s">
        <v>242</v>
      </c>
      <c r="F32" s="267" t="s">
        <v>424</v>
      </c>
      <c r="G32" s="267" t="s">
        <v>218</v>
      </c>
      <c r="H32" s="265" t="s">
        <v>242</v>
      </c>
      <c r="I32" s="267" t="s">
        <v>242</v>
      </c>
      <c r="J32" s="267"/>
      <c r="K32" s="267"/>
      <c r="L32" s="267"/>
    </row>
    <row r="33" spans="1:12" x14ac:dyDescent="0.2">
      <c r="A33" s="266" t="s">
        <v>242</v>
      </c>
      <c r="B33" s="266" t="s">
        <v>242</v>
      </c>
      <c r="C33" s="266" t="s">
        <v>242</v>
      </c>
      <c r="D33" s="266" t="s">
        <v>242</v>
      </c>
      <c r="E33" s="266" t="s">
        <v>242</v>
      </c>
      <c r="F33" s="267" t="s">
        <v>242</v>
      </c>
      <c r="G33" s="267" t="s">
        <v>242</v>
      </c>
      <c r="H33" s="267" t="s">
        <v>242</v>
      </c>
      <c r="I33" s="267" t="s">
        <v>242</v>
      </c>
      <c r="J33" s="267"/>
      <c r="K33" s="267"/>
      <c r="L33" s="267"/>
    </row>
    <row r="34" spans="1:12" x14ac:dyDescent="0.2">
      <c r="F34" s="267"/>
      <c r="G34" s="267"/>
      <c r="H34" s="267"/>
      <c r="I34" s="267"/>
      <c r="J34" s="267"/>
      <c r="K34" s="267"/>
      <c r="L34" s="267"/>
    </row>
    <row r="35" spans="1:12" x14ac:dyDescent="0.2">
      <c r="F35" s="267"/>
      <c r="G35" s="267"/>
      <c r="H35" s="267"/>
      <c r="I35" s="267"/>
      <c r="J35" s="267"/>
      <c r="K35" s="267"/>
      <c r="L35" s="267"/>
    </row>
    <row r="36" spans="1:12" x14ac:dyDescent="0.2">
      <c r="F36" s="267"/>
      <c r="G36" s="267"/>
      <c r="H36" s="267"/>
      <c r="I36" s="267"/>
      <c r="J36" s="267"/>
      <c r="K36" s="267"/>
      <c r="L36" s="267"/>
    </row>
    <row r="37" spans="1:12" ht="10.8" thickBot="1" x14ac:dyDescent="0.25">
      <c r="F37" s="267"/>
      <c r="G37" s="267"/>
      <c r="H37" s="267"/>
      <c r="I37" s="267"/>
      <c r="J37" s="267"/>
      <c r="K37" s="267"/>
      <c r="L37" s="267"/>
    </row>
  </sheetData>
  <sheetProtection sheet="1" objects="1" scenarios="1"/>
  <pageMargins left="0.75" right="0.75" top="1" bottom="1" header="0.5" footer="0.5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4"/>
  <dimension ref="A1:F34"/>
  <sheetViews>
    <sheetView workbookViewId="0"/>
  </sheetViews>
  <sheetFormatPr defaultColWidth="9.140625" defaultRowHeight="10.199999999999999" x14ac:dyDescent="0.2"/>
  <sheetData>
    <row r="1" spans="1:6" x14ac:dyDescent="0.2">
      <c r="A1" t="s">
        <v>449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450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451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452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453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454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6</v>
      </c>
    </row>
    <row r="7" spans="1:6" x14ac:dyDescent="0.2">
      <c r="A7" t="s">
        <v>455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7</v>
      </c>
    </row>
    <row r="8" spans="1:6" x14ac:dyDescent="0.2">
      <c r="A8" t="s">
        <v>456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13</v>
      </c>
    </row>
    <row r="9" spans="1:6" x14ac:dyDescent="0.2">
      <c r="A9" t="s">
        <v>457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14</v>
      </c>
    </row>
    <row r="10" spans="1:6" x14ac:dyDescent="0.2">
      <c r="A10" t="s">
        <v>458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18</v>
      </c>
    </row>
    <row r="11" spans="1:6" x14ac:dyDescent="0.2">
      <c r="A11" t="s">
        <v>459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19</v>
      </c>
    </row>
    <row r="12" spans="1:6" x14ac:dyDescent="0.2">
      <c r="A12" t="s">
        <v>460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21</v>
      </c>
    </row>
    <row r="13" spans="1:6" x14ac:dyDescent="0.2">
      <c r="A13" t="s">
        <v>461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22</v>
      </c>
    </row>
    <row r="14" spans="1:6" x14ac:dyDescent="0.2">
      <c r="A14" t="s">
        <v>462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23</v>
      </c>
    </row>
    <row r="15" spans="1:6" x14ac:dyDescent="0.2">
      <c r="A15" t="s">
        <v>463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24</v>
      </c>
    </row>
    <row r="16" spans="1:6" x14ac:dyDescent="0.2">
      <c r="A16" t="s">
        <v>464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25</v>
      </c>
    </row>
    <row r="17" spans="1:6" x14ac:dyDescent="0.2">
      <c r="A17" t="s">
        <v>465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26</v>
      </c>
    </row>
    <row r="18" spans="1:6" x14ac:dyDescent="0.2">
      <c r="A18" t="s">
        <v>466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27</v>
      </c>
    </row>
    <row r="19" spans="1:6" x14ac:dyDescent="0.2">
      <c r="A19" t="s">
        <v>467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28</v>
      </c>
    </row>
    <row r="20" spans="1:6" x14ac:dyDescent="0.2">
      <c r="A20" t="s">
        <v>468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29</v>
      </c>
    </row>
    <row r="21" spans="1:6" x14ac:dyDescent="0.2">
      <c r="A21" t="s">
        <v>469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30</v>
      </c>
    </row>
    <row r="22" spans="1:6" x14ac:dyDescent="0.2">
      <c r="A22" t="s">
        <v>470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31</v>
      </c>
    </row>
    <row r="23" spans="1:6" x14ac:dyDescent="0.2">
      <c r="A23" t="s">
        <v>471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32</v>
      </c>
    </row>
    <row r="24" spans="1:6" x14ac:dyDescent="0.2">
      <c r="A24" t="s">
        <v>472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33</v>
      </c>
    </row>
    <row r="25" spans="1:6" x14ac:dyDescent="0.2">
      <c r="A25" t="s">
        <v>473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34</v>
      </c>
    </row>
    <row r="26" spans="1:6" x14ac:dyDescent="0.2">
      <c r="A26" t="s">
        <v>474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35</v>
      </c>
    </row>
    <row r="27" spans="1:6" x14ac:dyDescent="0.2">
      <c r="A27" t="s">
        <v>475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36</v>
      </c>
    </row>
    <row r="28" spans="1:6" x14ac:dyDescent="0.2">
      <c r="A28" t="s">
        <v>476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37</v>
      </c>
    </row>
    <row r="29" spans="1:6" x14ac:dyDescent="0.2">
      <c r="A29" t="s">
        <v>477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38</v>
      </c>
    </row>
    <row r="30" spans="1:6" x14ac:dyDescent="0.2">
      <c r="A30" t="s">
        <v>478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39</v>
      </c>
    </row>
    <row r="31" spans="1:6" x14ac:dyDescent="0.2">
      <c r="A31" t="s">
        <v>479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40</v>
      </c>
    </row>
    <row r="32" spans="1:6" x14ac:dyDescent="0.2">
      <c r="A32" t="s">
        <v>488</v>
      </c>
      <c r="B32" t="e">
        <f>#REF!</f>
        <v>#REF!</v>
      </c>
      <c r="C32" t="e">
        <f>#REF!</f>
        <v>#REF!</v>
      </c>
      <c r="D32" t="e">
        <f>#REF!</f>
        <v>#REF!</v>
      </c>
      <c r="E32">
        <v>1</v>
      </c>
      <c r="F32">
        <v>42</v>
      </c>
    </row>
    <row r="33" spans="1:6" x14ac:dyDescent="0.2">
      <c r="A33" t="s">
        <v>489</v>
      </c>
      <c r="B33" t="e">
        <f>#REF!</f>
        <v>#REF!</v>
      </c>
      <c r="C33" t="e">
        <f>#REF!</f>
        <v>#REF!</v>
      </c>
      <c r="D33" t="e">
        <f>#REF!</f>
        <v>#REF!</v>
      </c>
      <c r="E33">
        <v>1</v>
      </c>
      <c r="F33">
        <v>43</v>
      </c>
    </row>
    <row r="34" spans="1:6" x14ac:dyDescent="0.2">
      <c r="A34" t="s">
        <v>490</v>
      </c>
      <c r="B34" t="e">
        <f>#REF!</f>
        <v>#REF!</v>
      </c>
      <c r="C34" t="e">
        <f>#REF!</f>
        <v>#REF!</v>
      </c>
      <c r="D34" t="e">
        <f>#REF!</f>
        <v>#REF!</v>
      </c>
      <c r="E34">
        <v>1</v>
      </c>
      <c r="F34">
        <v>44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AH20"/>
  <sheetViews>
    <sheetView showGridLines="0" tabSelected="1" zoomScale="85" zoomScaleNormal="85" workbookViewId="0">
      <pane ySplit="3" topLeftCell="A4" activePane="bottomLeft" state="frozen"/>
      <selection activeCell="E37" sqref="E37"/>
      <selection pane="bottomLeft" activeCell="J41" sqref="J41"/>
    </sheetView>
  </sheetViews>
  <sheetFormatPr defaultColWidth="11.140625" defaultRowHeight="13.8" x14ac:dyDescent="0.3"/>
  <cols>
    <col min="1" max="1" width="20.42578125" style="21" customWidth="1"/>
    <col min="2" max="2" width="88" style="21" customWidth="1"/>
    <col min="3" max="3" width="9.42578125" style="21" customWidth="1"/>
    <col min="4" max="4" width="10.140625" style="276" customWidth="1"/>
    <col min="5" max="5" width="10.140625" style="24" hidden="1" customWidth="1"/>
    <col min="6" max="6" width="15.7109375" style="21" customWidth="1"/>
    <col min="7" max="7" width="2" style="21" customWidth="1"/>
    <col min="8" max="38" width="11.140625" style="21" customWidth="1"/>
    <col min="39" max="16384" width="11.140625" style="21"/>
  </cols>
  <sheetData>
    <row r="1" spans="1:34" ht="21" customHeight="1" x14ac:dyDescent="0.3">
      <c r="A1" s="8"/>
      <c r="B1" s="8"/>
      <c r="C1" s="8"/>
      <c r="D1" s="376" t="s">
        <v>17</v>
      </c>
      <c r="E1" s="376"/>
      <c r="F1" s="376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1" customHeight="1" x14ac:dyDescent="0.3">
      <c r="A2" s="8"/>
      <c r="B2" s="8"/>
      <c r="C2" s="8"/>
      <c r="D2" s="272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21" x14ac:dyDescent="0.35">
      <c r="A3" s="377" t="s">
        <v>46</v>
      </c>
      <c r="B3" s="377"/>
      <c r="C3" s="377"/>
      <c r="D3" s="377"/>
      <c r="E3" s="377"/>
      <c r="F3" s="377"/>
      <c r="G3" s="1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11"/>
      <c r="B4" s="11"/>
      <c r="C4" s="12"/>
      <c r="D4" s="273" t="s">
        <v>359</v>
      </c>
      <c r="E4" s="12" t="s">
        <v>360</v>
      </c>
      <c r="F4" s="1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4.4" x14ac:dyDescent="0.3">
      <c r="A5" s="14" t="s">
        <v>349</v>
      </c>
      <c r="B5" s="14" t="s">
        <v>334</v>
      </c>
      <c r="C5" s="15"/>
      <c r="D5" s="274" t="str">
        <f t="shared" ref="D5:D14" si="0">HYPERLINK("#"&amp;_bip_prefix&amp;$A5&amp;"_EN","link")</f>
        <v>link</v>
      </c>
      <c r="E5" s="16" t="str">
        <f t="shared" ref="E5:E14" si="1">HYPERLINK("#"&amp;_bip_prefix&amp;$A5&amp;"_FR","link")</f>
        <v>link</v>
      </c>
      <c r="F5" s="1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4.4" x14ac:dyDescent="0.3">
      <c r="A6" s="18" t="s">
        <v>350</v>
      </c>
      <c r="B6" s="18" t="s">
        <v>335</v>
      </c>
      <c r="C6" s="19"/>
      <c r="D6" s="274" t="str">
        <f t="shared" si="0"/>
        <v>link</v>
      </c>
      <c r="E6" s="16" t="str">
        <f t="shared" si="1"/>
        <v>link</v>
      </c>
      <c r="F6" s="2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4.4" x14ac:dyDescent="0.3">
      <c r="A7" s="18" t="s">
        <v>351</v>
      </c>
      <c r="B7" s="18" t="s">
        <v>352</v>
      </c>
      <c r="C7" s="15"/>
      <c r="D7" s="274" t="str">
        <f t="shared" si="0"/>
        <v>link</v>
      </c>
      <c r="E7" s="16" t="str">
        <f t="shared" si="1"/>
        <v>link</v>
      </c>
      <c r="F7" s="20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14.4" x14ac:dyDescent="0.3">
      <c r="A8" s="18" t="s">
        <v>353</v>
      </c>
      <c r="B8" s="18" t="s">
        <v>336</v>
      </c>
      <c r="C8" s="15"/>
      <c r="D8" s="274" t="str">
        <f t="shared" si="0"/>
        <v>link</v>
      </c>
      <c r="E8" s="16" t="str">
        <f t="shared" si="1"/>
        <v>link</v>
      </c>
      <c r="F8" s="2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 ht="14.4" x14ac:dyDescent="0.3">
      <c r="A9" s="18" t="s">
        <v>354</v>
      </c>
      <c r="B9" s="18" t="s">
        <v>330</v>
      </c>
      <c r="C9" s="19"/>
      <c r="D9" s="274" t="str">
        <f>HYPERLINK("#"&amp;_bip_prefix&amp;$A9&amp;"_EN","link")</f>
        <v>link</v>
      </c>
      <c r="E9" s="16" t="str">
        <f t="shared" si="1"/>
        <v>link</v>
      </c>
      <c r="F9" s="2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ht="14.4" x14ac:dyDescent="0.3">
      <c r="A10" s="18" t="s">
        <v>355</v>
      </c>
      <c r="B10" s="18" t="s">
        <v>512</v>
      </c>
      <c r="C10" s="19"/>
      <c r="D10" s="274" t="str">
        <f>HYPERLINK("#"&amp;_bip_prefix&amp;$A10&amp;"_EN","link")</f>
        <v>link</v>
      </c>
      <c r="E10" s="16" t="str">
        <f t="shared" si="1"/>
        <v>link</v>
      </c>
      <c r="F10" s="2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14.4" x14ac:dyDescent="0.3">
      <c r="A11" s="18" t="s">
        <v>356</v>
      </c>
      <c r="B11" s="18" t="s">
        <v>513</v>
      </c>
      <c r="C11" s="15"/>
      <c r="D11" s="274" t="str">
        <f>HYPERLINK("#"&amp;_bip_prefix&amp;$A11&amp;"_EN","link")</f>
        <v>link</v>
      </c>
      <c r="E11" s="16" t="str">
        <f t="shared" si="1"/>
        <v>link</v>
      </c>
      <c r="F11" s="20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ht="14.4" x14ac:dyDescent="0.3">
      <c r="A12" s="18" t="s">
        <v>357</v>
      </c>
      <c r="B12" s="18" t="s">
        <v>513</v>
      </c>
      <c r="C12" s="19"/>
      <c r="D12" s="274" t="str">
        <f>HYPERLINK("#"&amp;_bip_prefix&amp;$A12&amp;"_EN","link")</f>
        <v>link</v>
      </c>
      <c r="E12" s="16" t="str">
        <f t="shared" si="1"/>
        <v>link</v>
      </c>
      <c r="F12" s="2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x14ac:dyDescent="0.3">
      <c r="A13" s="18" t="s">
        <v>516</v>
      </c>
      <c r="B13" s="18" t="s">
        <v>517</v>
      </c>
      <c r="C13" s="19"/>
      <c r="D13" s="274" t="str">
        <f>HYPERLINK("#"&amp;_bip_prefix&amp;$A13&amp;"_EN","link")</f>
        <v>link</v>
      </c>
      <c r="E13" s="17"/>
      <c r="F13" s="2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4.4" x14ac:dyDescent="0.3">
      <c r="A14" s="18" t="s">
        <v>358</v>
      </c>
      <c r="B14" s="18" t="s">
        <v>370</v>
      </c>
      <c r="C14" s="19"/>
      <c r="D14" s="274" t="str">
        <f t="shared" si="0"/>
        <v>link</v>
      </c>
      <c r="E14" s="16" t="str">
        <f t="shared" si="1"/>
        <v>link</v>
      </c>
      <c r="F14" s="20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4.4" thickBot="1" x14ac:dyDescent="0.35">
      <c r="A15" s="22"/>
      <c r="B15" s="22"/>
      <c r="C15" s="22"/>
      <c r="D15" s="275"/>
      <c r="E15" s="23"/>
      <c r="F15" s="22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x14ac:dyDescent="0.3">
      <c r="A16" s="8"/>
      <c r="B16" s="8"/>
      <c r="C16" s="8"/>
      <c r="D16" s="272"/>
      <c r="E16" s="9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x14ac:dyDescent="0.3">
      <c r="A17" s="8"/>
      <c r="B17" s="8"/>
      <c r="C17" s="8"/>
      <c r="D17" s="272"/>
      <c r="E17" s="9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x14ac:dyDescent="0.3">
      <c r="A18" s="8"/>
      <c r="B18" s="8"/>
      <c r="C18" s="8"/>
      <c r="D18" s="272"/>
      <c r="E18" s="9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x14ac:dyDescent="0.3">
      <c r="A19" s="8"/>
      <c r="B19" s="8"/>
      <c r="C19" s="8"/>
      <c r="D19" s="272"/>
      <c r="E19" s="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x14ac:dyDescent="0.3">
      <c r="A20" s="8"/>
      <c r="B20" s="8"/>
      <c r="C20" s="8"/>
      <c r="D20" s="272"/>
      <c r="E20" s="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</sheetData>
  <mergeCells count="2">
    <mergeCell ref="D1:F1"/>
    <mergeCell ref="A3:F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2" tint="0.59999389629810485"/>
  </sheetPr>
  <dimension ref="A1:L74"/>
  <sheetViews>
    <sheetView showGridLines="0" workbookViewId="0">
      <pane xSplit="2" ySplit="6" topLeftCell="C7" activePane="bottomRight" state="frozen"/>
      <selection activeCell="E10" sqref="E10"/>
      <selection pane="topRight" activeCell="E10" sqref="E10"/>
      <selection pane="bottomLeft" activeCell="E10" sqref="E10"/>
      <selection pane="bottomRight" activeCell="B5" sqref="B5:D47"/>
    </sheetView>
  </sheetViews>
  <sheetFormatPr defaultColWidth="11.42578125" defaultRowHeight="10.199999999999999" x14ac:dyDescent="0.2"/>
  <cols>
    <col min="1" max="1" width="7.85546875" style="27" customWidth="1"/>
    <col min="2" max="2" width="82.42578125" style="108" customWidth="1"/>
    <col min="3" max="3" width="9.42578125" style="111" hidden="1" customWidth="1"/>
    <col min="4" max="4" width="15.7109375" style="108" customWidth="1"/>
    <col min="5" max="5" width="6.42578125" style="108" customWidth="1"/>
    <col min="6" max="22" width="11.42578125" style="27" customWidth="1"/>
    <col min="23" max="16384" width="11.42578125" style="27"/>
  </cols>
  <sheetData>
    <row r="1" spans="1:12" ht="17.25" customHeight="1" thickBot="1" x14ac:dyDescent="0.25">
      <c r="A1" s="25" t="s">
        <v>47</v>
      </c>
      <c r="B1" s="106"/>
      <c r="C1" s="107"/>
      <c r="D1" s="106"/>
      <c r="E1" s="106"/>
      <c r="F1" s="26"/>
      <c r="G1" s="26"/>
      <c r="H1" s="26"/>
      <c r="I1" s="26"/>
      <c r="J1" s="26"/>
      <c r="K1" s="26"/>
      <c r="L1" s="26"/>
    </row>
    <row r="2" spans="1:12" ht="3" customHeight="1" x14ac:dyDescent="0.2">
      <c r="A2" s="28"/>
      <c r="B2" s="106"/>
      <c r="C2" s="107"/>
      <c r="D2" s="106"/>
      <c r="E2" s="106"/>
      <c r="F2" s="26"/>
      <c r="G2" s="26"/>
      <c r="H2" s="26"/>
      <c r="I2" s="26"/>
      <c r="J2" s="26"/>
      <c r="K2" s="26"/>
      <c r="L2" s="26"/>
    </row>
    <row r="3" spans="1:12" x14ac:dyDescent="0.2">
      <c r="A3" s="29"/>
      <c r="B3" s="30" t="s">
        <v>498</v>
      </c>
      <c r="C3" s="284"/>
      <c r="D3" s="31"/>
      <c r="E3" s="106"/>
      <c r="F3" s="26"/>
      <c r="G3" s="26"/>
      <c r="H3" s="26"/>
      <c r="I3" s="26"/>
      <c r="J3" s="26"/>
      <c r="K3" s="26"/>
      <c r="L3" s="26"/>
    </row>
    <row r="4" spans="1:12" x14ac:dyDescent="0.2">
      <c r="A4" s="32"/>
      <c r="B4" s="30"/>
      <c r="C4" s="284"/>
      <c r="D4" s="31"/>
      <c r="E4" s="106"/>
      <c r="F4" s="26"/>
      <c r="G4" s="26"/>
      <c r="H4" s="26"/>
      <c r="I4" s="26"/>
      <c r="J4" s="26"/>
      <c r="K4" s="26"/>
      <c r="L4" s="26"/>
    </row>
    <row r="5" spans="1:12" ht="31.2" thickBot="1" x14ac:dyDescent="0.25">
      <c r="A5" s="32"/>
      <c r="B5" s="33" t="s">
        <v>504</v>
      </c>
      <c r="C5" s="285"/>
      <c r="D5" s="172" t="s">
        <v>48</v>
      </c>
      <c r="E5" s="106"/>
      <c r="F5" s="26"/>
      <c r="G5" s="26"/>
      <c r="H5" s="26"/>
      <c r="I5" s="26"/>
      <c r="J5" s="26"/>
      <c r="K5" s="26"/>
      <c r="L5" s="26"/>
    </row>
    <row r="6" spans="1:12" hidden="1" x14ac:dyDescent="0.2">
      <c r="A6" s="26"/>
      <c r="B6" s="35"/>
      <c r="C6" s="286"/>
      <c r="D6" s="287" t="s">
        <v>187</v>
      </c>
      <c r="E6" s="106"/>
      <c r="F6" s="26"/>
      <c r="G6" s="26"/>
      <c r="H6" s="26"/>
      <c r="I6" s="26"/>
      <c r="J6" s="26"/>
      <c r="K6" s="26"/>
      <c r="L6" s="26"/>
    </row>
    <row r="7" spans="1:12" x14ac:dyDescent="0.2">
      <c r="A7" s="26"/>
      <c r="B7" s="36" t="s">
        <v>49</v>
      </c>
      <c r="C7" s="288" t="s">
        <v>50</v>
      </c>
      <c r="D7" s="37">
        <v>0</v>
      </c>
      <c r="E7" s="106"/>
      <c r="F7" s="26"/>
      <c r="G7" s="26"/>
      <c r="H7" s="26"/>
      <c r="I7" s="26"/>
      <c r="J7" s="26"/>
      <c r="K7" s="26"/>
      <c r="L7" s="26"/>
    </row>
    <row r="8" spans="1:12" x14ac:dyDescent="0.2">
      <c r="A8" s="26"/>
      <c r="B8" s="36" t="s">
        <v>51</v>
      </c>
      <c r="C8" s="288" t="s">
        <v>52</v>
      </c>
      <c r="D8" s="37">
        <v>94540</v>
      </c>
      <c r="E8" s="106"/>
      <c r="F8" s="26"/>
      <c r="G8" s="26"/>
      <c r="H8" s="26"/>
      <c r="I8" s="26"/>
      <c r="J8" s="26"/>
      <c r="K8" s="26"/>
      <c r="L8" s="26"/>
    </row>
    <row r="9" spans="1:12" x14ac:dyDescent="0.2">
      <c r="A9" s="26"/>
      <c r="B9" s="36" t="s">
        <v>53</v>
      </c>
      <c r="C9" s="288" t="s">
        <v>54</v>
      </c>
      <c r="D9" s="37">
        <v>0</v>
      </c>
      <c r="E9" s="106"/>
      <c r="F9" s="26"/>
      <c r="G9" s="26"/>
      <c r="H9" s="26"/>
      <c r="I9" s="26"/>
      <c r="J9" s="26"/>
      <c r="K9" s="26"/>
      <c r="L9" s="26"/>
    </row>
    <row r="10" spans="1:12" x14ac:dyDescent="0.2">
      <c r="A10" s="26"/>
      <c r="B10" s="38" t="s">
        <v>55</v>
      </c>
      <c r="C10" s="289" t="s">
        <v>56</v>
      </c>
      <c r="D10" s="39">
        <v>6687</v>
      </c>
      <c r="E10" s="106"/>
      <c r="F10" s="26"/>
      <c r="G10" s="26"/>
      <c r="H10" s="26"/>
      <c r="I10" s="26"/>
      <c r="J10" s="26"/>
      <c r="K10" s="26"/>
      <c r="L10" s="26"/>
    </row>
    <row r="11" spans="1:12" x14ac:dyDescent="0.2">
      <c r="A11" s="26"/>
      <c r="B11" s="40" t="s">
        <v>57</v>
      </c>
      <c r="C11" s="290" t="s">
        <v>58</v>
      </c>
      <c r="D11" s="41">
        <v>5683480</v>
      </c>
      <c r="E11" s="106"/>
      <c r="F11" s="26"/>
      <c r="G11" s="26"/>
      <c r="H11" s="26"/>
      <c r="I11" s="26"/>
      <c r="J11" s="26"/>
      <c r="K11" s="26"/>
      <c r="L11" s="26"/>
    </row>
    <row r="12" spans="1:12" x14ac:dyDescent="0.2">
      <c r="A12" s="26"/>
      <c r="B12" s="42" t="s">
        <v>59</v>
      </c>
      <c r="C12" s="291" t="s">
        <v>60</v>
      </c>
      <c r="D12" s="43">
        <v>0</v>
      </c>
      <c r="E12" s="106"/>
      <c r="F12" s="26"/>
      <c r="G12" s="26"/>
      <c r="H12" s="26"/>
      <c r="I12" s="26"/>
      <c r="J12" s="26"/>
      <c r="K12" s="26"/>
      <c r="L12" s="26"/>
    </row>
    <row r="13" spans="1:12" x14ac:dyDescent="0.2">
      <c r="A13" s="26"/>
      <c r="B13" s="42" t="s">
        <v>61</v>
      </c>
      <c r="C13" s="291" t="s">
        <v>62</v>
      </c>
      <c r="D13" s="43">
        <v>3921856</v>
      </c>
      <c r="E13" s="106"/>
      <c r="F13" s="26"/>
      <c r="G13" s="26"/>
      <c r="H13" s="26"/>
      <c r="I13" s="26"/>
      <c r="J13" s="26"/>
      <c r="K13" s="26"/>
      <c r="L13" s="26"/>
    </row>
    <row r="14" spans="1:12" x14ac:dyDescent="0.2">
      <c r="A14" s="26"/>
      <c r="B14" s="42" t="s">
        <v>63</v>
      </c>
      <c r="C14" s="291" t="s">
        <v>64</v>
      </c>
      <c r="D14" s="43">
        <v>42949</v>
      </c>
      <c r="E14" s="106"/>
      <c r="F14" s="26"/>
      <c r="G14" s="26"/>
      <c r="H14" s="26"/>
      <c r="I14" s="26"/>
      <c r="J14" s="26"/>
      <c r="K14" s="26"/>
      <c r="L14" s="26"/>
    </row>
    <row r="15" spans="1:12" x14ac:dyDescent="0.2">
      <c r="A15" s="26"/>
      <c r="B15" s="44" t="s">
        <v>65</v>
      </c>
      <c r="C15" s="292" t="s">
        <v>66</v>
      </c>
      <c r="D15" s="45">
        <v>0</v>
      </c>
      <c r="E15" s="106"/>
      <c r="F15" s="26"/>
      <c r="G15" s="26"/>
      <c r="H15" s="26"/>
      <c r="I15" s="26"/>
      <c r="J15" s="26"/>
      <c r="K15" s="26"/>
      <c r="L15" s="26"/>
    </row>
    <row r="16" spans="1:12" x14ac:dyDescent="0.2">
      <c r="A16" s="26"/>
      <c r="B16" s="46" t="s">
        <v>67</v>
      </c>
      <c r="C16" s="293" t="s">
        <v>68</v>
      </c>
      <c r="D16" s="47">
        <v>42949</v>
      </c>
      <c r="E16" s="106"/>
      <c r="F16" s="26"/>
      <c r="G16" s="26"/>
      <c r="H16" s="26"/>
      <c r="I16" s="26"/>
      <c r="J16" s="26"/>
      <c r="K16" s="26"/>
      <c r="L16" s="26"/>
    </row>
    <row r="17" spans="1:12" x14ac:dyDescent="0.2">
      <c r="A17" s="26"/>
      <c r="B17" s="48" t="s">
        <v>69</v>
      </c>
      <c r="C17" s="294" t="s">
        <v>70</v>
      </c>
      <c r="D17" s="49">
        <v>1065060</v>
      </c>
      <c r="E17" s="106"/>
      <c r="F17" s="26"/>
      <c r="G17" s="26"/>
      <c r="H17" s="26"/>
      <c r="I17" s="26"/>
      <c r="J17" s="26"/>
      <c r="K17" s="26"/>
      <c r="L17" s="26"/>
    </row>
    <row r="18" spans="1:12" x14ac:dyDescent="0.2">
      <c r="A18" s="26"/>
      <c r="B18" s="44" t="s">
        <v>361</v>
      </c>
      <c r="C18" s="292" t="s">
        <v>71</v>
      </c>
      <c r="D18" s="45">
        <v>419358</v>
      </c>
      <c r="E18" s="106"/>
      <c r="F18" s="26"/>
      <c r="G18" s="26"/>
      <c r="H18" s="26"/>
      <c r="I18" s="26"/>
      <c r="J18" s="26"/>
      <c r="K18" s="26"/>
      <c r="L18" s="26"/>
    </row>
    <row r="19" spans="1:12" x14ac:dyDescent="0.2">
      <c r="A19" s="26"/>
      <c r="B19" s="50" t="s">
        <v>362</v>
      </c>
      <c r="C19" s="295" t="s">
        <v>72</v>
      </c>
      <c r="D19" s="51">
        <v>639587</v>
      </c>
      <c r="E19" s="106"/>
      <c r="F19" s="26"/>
      <c r="G19" s="26"/>
      <c r="H19" s="26"/>
      <c r="I19" s="26"/>
      <c r="J19" s="26"/>
      <c r="K19" s="26"/>
      <c r="L19" s="26"/>
    </row>
    <row r="20" spans="1:12" s="53" customFormat="1" x14ac:dyDescent="0.2">
      <c r="A20" s="52"/>
      <c r="B20" s="50" t="s">
        <v>73</v>
      </c>
      <c r="C20" s="295" t="s">
        <v>74</v>
      </c>
      <c r="D20" s="51">
        <v>6065</v>
      </c>
      <c r="E20" s="109"/>
      <c r="F20" s="52"/>
      <c r="G20" s="52"/>
      <c r="H20" s="52"/>
      <c r="I20" s="52"/>
      <c r="J20" s="52"/>
      <c r="K20" s="52"/>
      <c r="L20" s="52"/>
    </row>
    <row r="21" spans="1:12" x14ac:dyDescent="0.2">
      <c r="A21" s="26"/>
      <c r="B21" s="46" t="s">
        <v>75</v>
      </c>
      <c r="C21" s="293" t="s">
        <v>76</v>
      </c>
      <c r="D21" s="47">
        <v>50</v>
      </c>
      <c r="E21" s="106"/>
      <c r="F21" s="26"/>
      <c r="G21" s="26"/>
      <c r="H21" s="26"/>
      <c r="I21" s="26"/>
      <c r="J21" s="26"/>
      <c r="K21" s="26"/>
      <c r="L21" s="26"/>
    </row>
    <row r="22" spans="1:12" x14ac:dyDescent="0.2">
      <c r="A22" s="26"/>
      <c r="B22" s="48" t="s">
        <v>77</v>
      </c>
      <c r="C22" s="294" t="s">
        <v>78</v>
      </c>
      <c r="D22" s="49">
        <v>632061</v>
      </c>
      <c r="E22" s="106"/>
      <c r="F22" s="26"/>
      <c r="G22" s="26"/>
      <c r="H22" s="26"/>
      <c r="I22" s="26"/>
      <c r="J22" s="26"/>
      <c r="K22" s="26"/>
      <c r="L22" s="26"/>
    </row>
    <row r="23" spans="1:12" x14ac:dyDescent="0.2">
      <c r="A23" s="26"/>
      <c r="B23" s="42" t="s">
        <v>79</v>
      </c>
      <c r="C23" s="291" t="s">
        <v>80</v>
      </c>
      <c r="D23" s="43">
        <v>17705</v>
      </c>
      <c r="E23" s="106"/>
      <c r="F23" s="26"/>
      <c r="G23" s="26"/>
      <c r="H23" s="26"/>
      <c r="I23" s="26"/>
      <c r="J23" s="26"/>
      <c r="K23" s="26"/>
      <c r="L23" s="26"/>
    </row>
    <row r="24" spans="1:12" x14ac:dyDescent="0.2">
      <c r="A24" s="26"/>
      <c r="B24" s="42" t="s">
        <v>81</v>
      </c>
      <c r="C24" s="291" t="s">
        <v>82</v>
      </c>
      <c r="D24" s="43">
        <v>2149</v>
      </c>
      <c r="E24" s="106"/>
      <c r="F24" s="26"/>
      <c r="G24" s="26"/>
      <c r="H24" s="26"/>
      <c r="I24" s="26"/>
      <c r="J24" s="26"/>
      <c r="K24" s="26"/>
      <c r="L24" s="26"/>
    </row>
    <row r="25" spans="1:12" x14ac:dyDescent="0.2">
      <c r="A25" s="26"/>
      <c r="B25" s="54" t="s">
        <v>83</v>
      </c>
      <c r="C25" s="292" t="s">
        <v>84</v>
      </c>
      <c r="D25" s="43">
        <v>1700</v>
      </c>
      <c r="E25" s="106"/>
      <c r="F25" s="26"/>
      <c r="G25" s="26"/>
      <c r="H25" s="26"/>
      <c r="I25" s="26"/>
      <c r="J25" s="26"/>
      <c r="K25" s="26"/>
      <c r="L25" s="26"/>
    </row>
    <row r="26" spans="1:12" x14ac:dyDescent="0.2">
      <c r="A26" s="26"/>
      <c r="B26" s="55" t="s">
        <v>85</v>
      </c>
      <c r="C26" s="296" t="s">
        <v>86</v>
      </c>
      <c r="D26" s="56">
        <v>0</v>
      </c>
      <c r="E26" s="106"/>
      <c r="F26" s="26"/>
      <c r="G26" s="26"/>
      <c r="H26" s="26"/>
      <c r="I26" s="26"/>
      <c r="J26" s="26"/>
      <c r="K26" s="26"/>
      <c r="L26" s="26"/>
    </row>
    <row r="27" spans="1:12" x14ac:dyDescent="0.2">
      <c r="A27" s="26"/>
      <c r="B27" s="57" t="s">
        <v>87</v>
      </c>
      <c r="C27" s="297" t="s">
        <v>88</v>
      </c>
      <c r="D27" s="41">
        <v>387403</v>
      </c>
      <c r="E27" s="106"/>
      <c r="F27" s="26"/>
      <c r="G27" s="26"/>
      <c r="H27" s="26"/>
      <c r="I27" s="26"/>
      <c r="J27" s="26"/>
      <c r="K27" s="26"/>
      <c r="L27" s="26"/>
    </row>
    <row r="28" spans="1:12" x14ac:dyDescent="0.2">
      <c r="A28" s="26"/>
      <c r="B28" s="42" t="s">
        <v>89</v>
      </c>
      <c r="C28" s="291" t="s">
        <v>90</v>
      </c>
      <c r="D28" s="43">
        <v>0</v>
      </c>
      <c r="E28" s="106"/>
      <c r="F28" s="26"/>
      <c r="G28" s="26"/>
      <c r="H28" s="26"/>
      <c r="I28" s="26"/>
      <c r="J28" s="26"/>
      <c r="K28" s="26"/>
      <c r="L28" s="26"/>
    </row>
    <row r="29" spans="1:12" x14ac:dyDescent="0.2">
      <c r="A29" s="26"/>
      <c r="B29" s="42" t="s">
        <v>91</v>
      </c>
      <c r="C29" s="291" t="s">
        <v>92</v>
      </c>
      <c r="D29" s="43">
        <v>0</v>
      </c>
      <c r="E29" s="106"/>
      <c r="F29" s="26"/>
      <c r="G29" s="26"/>
      <c r="H29" s="26"/>
      <c r="I29" s="26"/>
      <c r="J29" s="26"/>
      <c r="K29" s="26"/>
      <c r="L29" s="26"/>
    </row>
    <row r="30" spans="1:12" x14ac:dyDescent="0.2">
      <c r="A30" s="26"/>
      <c r="B30" s="58" t="s">
        <v>93</v>
      </c>
      <c r="C30" s="298" t="s">
        <v>94</v>
      </c>
      <c r="D30" s="59">
        <v>387403</v>
      </c>
      <c r="E30" s="106"/>
      <c r="F30" s="26"/>
      <c r="G30" s="26"/>
      <c r="H30" s="26"/>
      <c r="I30" s="26"/>
      <c r="J30" s="26"/>
      <c r="K30" s="26"/>
      <c r="L30" s="26"/>
    </row>
    <row r="31" spans="1:12" x14ac:dyDescent="0.2">
      <c r="A31" s="26"/>
      <c r="B31" s="57" t="s">
        <v>95</v>
      </c>
      <c r="C31" s="297" t="s">
        <v>96</v>
      </c>
      <c r="D31" s="60">
        <v>1374059</v>
      </c>
      <c r="E31" s="106"/>
      <c r="F31" s="26"/>
      <c r="G31" s="26"/>
      <c r="H31" s="26"/>
      <c r="I31" s="26"/>
      <c r="J31" s="26"/>
      <c r="K31" s="26"/>
      <c r="L31" s="26"/>
    </row>
    <row r="32" spans="1:12" x14ac:dyDescent="0.2">
      <c r="A32" s="26"/>
      <c r="B32" s="42" t="s">
        <v>371</v>
      </c>
      <c r="C32" s="291" t="s">
        <v>97</v>
      </c>
      <c r="D32" s="43">
        <v>0</v>
      </c>
      <c r="E32" s="106"/>
      <c r="F32" s="26"/>
      <c r="G32" s="26"/>
      <c r="H32" s="26"/>
      <c r="I32" s="26"/>
      <c r="J32" s="26"/>
      <c r="K32" s="26"/>
      <c r="L32" s="26"/>
    </row>
    <row r="33" spans="1:12" x14ac:dyDescent="0.2">
      <c r="A33" s="26"/>
      <c r="B33" s="61" t="s">
        <v>372</v>
      </c>
      <c r="C33" s="291" t="s">
        <v>98</v>
      </c>
      <c r="D33" s="43">
        <v>0</v>
      </c>
      <c r="E33" s="106"/>
      <c r="F33" s="26"/>
      <c r="G33" s="26"/>
      <c r="H33" s="26"/>
      <c r="I33" s="26"/>
      <c r="J33" s="26"/>
      <c r="K33" s="26"/>
      <c r="L33" s="26"/>
    </row>
    <row r="34" spans="1:12" x14ac:dyDescent="0.2">
      <c r="A34" s="26"/>
      <c r="B34" s="61" t="s">
        <v>373</v>
      </c>
      <c r="C34" s="291" t="s">
        <v>99</v>
      </c>
      <c r="D34" s="43">
        <v>0</v>
      </c>
      <c r="E34" s="106"/>
      <c r="F34" s="26"/>
      <c r="G34" s="26"/>
      <c r="H34" s="26"/>
      <c r="I34" s="26"/>
      <c r="J34" s="26"/>
      <c r="K34" s="26"/>
      <c r="L34" s="26"/>
    </row>
    <row r="35" spans="1:12" x14ac:dyDescent="0.2">
      <c r="A35" s="26"/>
      <c r="B35" s="62" t="s">
        <v>100</v>
      </c>
      <c r="C35" s="291" t="s">
        <v>101</v>
      </c>
      <c r="D35" s="43">
        <v>1374059</v>
      </c>
      <c r="E35" s="106"/>
      <c r="F35" s="26"/>
      <c r="G35" s="26"/>
      <c r="H35" s="26"/>
      <c r="I35" s="26"/>
      <c r="J35" s="26"/>
      <c r="K35" s="26"/>
      <c r="L35" s="26"/>
    </row>
    <row r="36" spans="1:12" x14ac:dyDescent="0.2">
      <c r="A36" s="26"/>
      <c r="B36" s="61" t="s">
        <v>102</v>
      </c>
      <c r="C36" s="291" t="s">
        <v>103</v>
      </c>
      <c r="D36" s="43">
        <v>1212545</v>
      </c>
      <c r="E36" s="106"/>
      <c r="F36" s="26"/>
      <c r="G36" s="26"/>
      <c r="H36" s="26"/>
      <c r="I36" s="26"/>
      <c r="J36" s="26"/>
      <c r="K36" s="26"/>
      <c r="L36" s="26"/>
    </row>
    <row r="37" spans="1:12" x14ac:dyDescent="0.2">
      <c r="A37" s="26"/>
      <c r="B37" s="61" t="s">
        <v>104</v>
      </c>
      <c r="C37" s="291" t="s">
        <v>105</v>
      </c>
      <c r="D37" s="43">
        <v>161514</v>
      </c>
      <c r="E37" s="106"/>
      <c r="F37" s="26"/>
      <c r="G37" s="26"/>
      <c r="H37" s="26"/>
      <c r="I37" s="26"/>
      <c r="J37" s="26"/>
      <c r="K37" s="26"/>
      <c r="L37" s="26"/>
    </row>
    <row r="38" spans="1:12" x14ac:dyDescent="0.2">
      <c r="A38" s="26"/>
      <c r="B38" s="58" t="s">
        <v>106</v>
      </c>
      <c r="C38" s="298" t="s">
        <v>107</v>
      </c>
      <c r="D38" s="43">
        <v>0</v>
      </c>
      <c r="E38" s="106"/>
      <c r="F38" s="26"/>
      <c r="G38" s="26"/>
      <c r="H38" s="26"/>
      <c r="I38" s="26"/>
      <c r="J38" s="26"/>
      <c r="K38" s="26"/>
      <c r="L38" s="26"/>
    </row>
    <row r="39" spans="1:12" x14ac:dyDescent="0.2">
      <c r="A39" s="26"/>
      <c r="B39" s="57" t="s">
        <v>108</v>
      </c>
      <c r="C39" s="297" t="s">
        <v>109</v>
      </c>
      <c r="D39" s="60">
        <v>6320053</v>
      </c>
      <c r="E39" s="106"/>
      <c r="F39" s="26"/>
      <c r="G39" s="26"/>
      <c r="H39" s="26"/>
      <c r="I39" s="26"/>
      <c r="J39" s="26"/>
      <c r="K39" s="26"/>
      <c r="L39" s="26"/>
    </row>
    <row r="40" spans="1:12" x14ac:dyDescent="0.2">
      <c r="A40" s="26"/>
      <c r="B40" s="36" t="s">
        <v>110</v>
      </c>
      <c r="C40" s="288" t="s">
        <v>111</v>
      </c>
      <c r="D40" s="63">
        <v>105740</v>
      </c>
      <c r="E40" s="106"/>
      <c r="F40" s="26"/>
      <c r="G40" s="26"/>
      <c r="H40" s="26"/>
      <c r="I40" s="26"/>
      <c r="J40" s="26"/>
      <c r="K40" s="26"/>
      <c r="L40" s="26"/>
    </row>
    <row r="41" spans="1:12" x14ac:dyDescent="0.2">
      <c r="A41" s="26"/>
      <c r="B41" s="36" t="s">
        <v>112</v>
      </c>
      <c r="C41" s="288" t="s">
        <v>113</v>
      </c>
      <c r="D41" s="63">
        <v>-348</v>
      </c>
      <c r="E41" s="106"/>
      <c r="F41" s="26"/>
      <c r="G41" s="26"/>
      <c r="H41" s="26"/>
      <c r="I41" s="26"/>
      <c r="J41" s="26"/>
      <c r="K41" s="26"/>
      <c r="L41" s="26"/>
    </row>
    <row r="42" spans="1:12" x14ac:dyDescent="0.2">
      <c r="A42" s="64"/>
      <c r="B42" s="36" t="s">
        <v>114</v>
      </c>
      <c r="C42" s="288" t="s">
        <v>115</v>
      </c>
      <c r="D42" s="63">
        <v>91574</v>
      </c>
      <c r="E42" s="106"/>
      <c r="F42" s="26"/>
      <c r="G42" s="26"/>
      <c r="H42" s="26"/>
      <c r="I42" s="26"/>
      <c r="J42" s="26"/>
      <c r="K42" s="26"/>
      <c r="L42" s="26"/>
    </row>
    <row r="43" spans="1:12" x14ac:dyDescent="0.2">
      <c r="A43" s="32"/>
      <c r="B43" s="36" t="s">
        <v>116</v>
      </c>
      <c r="C43" s="288" t="s">
        <v>117</v>
      </c>
      <c r="D43" s="63">
        <v>0</v>
      </c>
      <c r="E43" s="106"/>
      <c r="F43" s="26"/>
      <c r="G43" s="26"/>
      <c r="H43" s="26"/>
      <c r="I43" s="26"/>
      <c r="J43" s="26"/>
      <c r="K43" s="26"/>
      <c r="L43" s="26"/>
    </row>
    <row r="44" spans="1:12" ht="11.25" customHeight="1" x14ac:dyDescent="0.2">
      <c r="A44" s="26"/>
      <c r="B44" s="282" t="s">
        <v>118</v>
      </c>
      <c r="C44" s="299" t="s">
        <v>119</v>
      </c>
      <c r="D44" s="63">
        <v>0</v>
      </c>
      <c r="E44" s="106"/>
      <c r="F44" s="26"/>
      <c r="G44" s="26"/>
      <c r="H44" s="26"/>
      <c r="I44" s="26"/>
      <c r="J44" s="26"/>
      <c r="K44" s="26"/>
      <c r="L44" s="26"/>
    </row>
    <row r="45" spans="1:12" x14ac:dyDescent="0.2">
      <c r="A45" s="26"/>
      <c r="B45" s="36" t="s">
        <v>120</v>
      </c>
      <c r="C45" s="288" t="s">
        <v>121</v>
      </c>
      <c r="D45" s="63">
        <v>82527</v>
      </c>
      <c r="E45" s="106"/>
      <c r="F45" s="26"/>
      <c r="G45" s="26"/>
      <c r="H45" s="26"/>
      <c r="I45" s="26"/>
      <c r="J45" s="26"/>
      <c r="K45" s="26"/>
      <c r="L45" s="26"/>
    </row>
    <row r="46" spans="1:12" x14ac:dyDescent="0.2">
      <c r="A46" s="26"/>
      <c r="B46" s="38" t="s">
        <v>122</v>
      </c>
      <c r="C46" s="289" t="s">
        <v>123</v>
      </c>
      <c r="D46" s="63">
        <v>1539</v>
      </c>
      <c r="E46" s="106"/>
      <c r="F46" s="26"/>
      <c r="G46" s="26"/>
      <c r="H46" s="26"/>
      <c r="I46" s="26"/>
      <c r="J46" s="26"/>
      <c r="K46" s="26"/>
      <c r="L46" s="26"/>
    </row>
    <row r="47" spans="1:12" ht="10.8" thickBot="1" x14ac:dyDescent="0.25">
      <c r="A47" s="26"/>
      <c r="B47" s="65" t="s">
        <v>124</v>
      </c>
      <c r="C47" s="300" t="s">
        <v>125</v>
      </c>
      <c r="D47" s="66">
        <v>14147254</v>
      </c>
      <c r="E47" s="106"/>
      <c r="F47" s="26"/>
      <c r="G47" s="26"/>
      <c r="H47" s="26"/>
      <c r="I47" s="26"/>
      <c r="J47" s="26"/>
      <c r="K47" s="26"/>
      <c r="L47" s="26"/>
    </row>
    <row r="48" spans="1:12" x14ac:dyDescent="0.2">
      <c r="A48" s="26"/>
      <c r="B48" s="106"/>
      <c r="C48" s="107"/>
      <c r="D48" s="106"/>
      <c r="E48" s="106"/>
      <c r="F48" s="26"/>
      <c r="G48" s="26"/>
      <c r="H48" s="26"/>
      <c r="I48" s="26"/>
      <c r="J48" s="26"/>
      <c r="K48" s="26"/>
      <c r="L48" s="26"/>
    </row>
    <row r="49" spans="1:12" x14ac:dyDescent="0.2">
      <c r="A49" s="26"/>
      <c r="B49" s="106"/>
      <c r="C49" s="107"/>
      <c r="D49" s="106"/>
      <c r="E49" s="106"/>
      <c r="F49" s="26"/>
      <c r="G49" s="26"/>
      <c r="H49" s="26"/>
      <c r="I49" s="26"/>
      <c r="J49" s="26"/>
      <c r="K49" s="26"/>
      <c r="L49" s="26"/>
    </row>
    <row r="50" spans="1:12" x14ac:dyDescent="0.2">
      <c r="A50" s="26"/>
      <c r="B50" s="106"/>
      <c r="C50" s="107"/>
      <c r="D50" s="106"/>
      <c r="E50" s="106"/>
      <c r="F50" s="26"/>
      <c r="G50" s="26"/>
      <c r="H50" s="26"/>
      <c r="I50" s="26"/>
      <c r="J50" s="26"/>
      <c r="K50" s="26"/>
      <c r="L50" s="26"/>
    </row>
    <row r="51" spans="1:12" x14ac:dyDescent="0.2">
      <c r="A51" s="26"/>
      <c r="B51" s="106"/>
      <c r="C51" s="107"/>
      <c r="D51" s="106"/>
      <c r="E51" s="106"/>
      <c r="F51" s="26"/>
      <c r="G51" s="26"/>
      <c r="H51" s="26"/>
      <c r="I51" s="26"/>
      <c r="J51" s="26"/>
      <c r="K51" s="26"/>
      <c r="L51" s="26"/>
    </row>
    <row r="52" spans="1:12" x14ac:dyDescent="0.2">
      <c r="A52" s="26"/>
      <c r="B52" s="106"/>
      <c r="C52" s="107"/>
      <c r="D52" s="106"/>
      <c r="E52" s="106"/>
      <c r="F52" s="26"/>
      <c r="G52" s="26"/>
      <c r="H52" s="26"/>
      <c r="I52" s="26"/>
      <c r="J52" s="26"/>
      <c r="K52" s="26"/>
      <c r="L52" s="26"/>
    </row>
    <row r="53" spans="1:12" x14ac:dyDescent="0.2">
      <c r="A53" s="26"/>
      <c r="B53" s="106"/>
      <c r="C53" s="107"/>
      <c r="D53" s="106"/>
      <c r="E53" s="106"/>
      <c r="F53" s="26"/>
      <c r="G53" s="26"/>
      <c r="H53" s="26"/>
      <c r="I53" s="26"/>
      <c r="J53" s="26"/>
      <c r="K53" s="26"/>
      <c r="L53" s="26"/>
    </row>
    <row r="54" spans="1:12" x14ac:dyDescent="0.2">
      <c r="A54" s="26"/>
      <c r="B54" s="106"/>
      <c r="C54" s="107"/>
      <c r="D54" s="106"/>
      <c r="E54" s="106"/>
      <c r="F54" s="26"/>
      <c r="G54" s="26"/>
      <c r="H54" s="26"/>
      <c r="I54" s="26"/>
      <c r="J54" s="26"/>
      <c r="K54" s="26"/>
      <c r="L54" s="26"/>
    </row>
    <row r="55" spans="1:12" x14ac:dyDescent="0.2">
      <c r="A55" s="26"/>
      <c r="B55" s="106"/>
      <c r="C55" s="107"/>
      <c r="D55" s="106"/>
      <c r="E55" s="106"/>
      <c r="F55" s="26"/>
      <c r="G55" s="26"/>
      <c r="H55" s="26"/>
      <c r="I55" s="26"/>
      <c r="J55" s="26"/>
      <c r="K55" s="26"/>
      <c r="L55" s="26"/>
    </row>
    <row r="56" spans="1:12" x14ac:dyDescent="0.2">
      <c r="A56" s="26"/>
      <c r="B56" s="106"/>
      <c r="C56" s="107"/>
      <c r="D56" s="106"/>
      <c r="E56" s="106"/>
      <c r="F56" s="26"/>
      <c r="G56" s="26"/>
      <c r="H56" s="26"/>
      <c r="I56" s="26"/>
      <c r="J56" s="26"/>
      <c r="K56" s="26"/>
      <c r="L56" s="26"/>
    </row>
    <row r="57" spans="1:12" x14ac:dyDescent="0.2">
      <c r="A57" s="26"/>
      <c r="B57" s="106"/>
      <c r="C57" s="107"/>
      <c r="D57" s="106"/>
      <c r="E57" s="106"/>
      <c r="F57" s="26"/>
      <c r="G57" s="26"/>
      <c r="H57" s="26"/>
      <c r="I57" s="26"/>
      <c r="J57" s="26"/>
      <c r="K57" s="26"/>
      <c r="L57" s="26"/>
    </row>
    <row r="58" spans="1:12" x14ac:dyDescent="0.2">
      <c r="A58" s="26"/>
      <c r="B58" s="106"/>
      <c r="C58" s="107"/>
      <c r="D58" s="106"/>
      <c r="E58" s="106"/>
      <c r="F58" s="26"/>
      <c r="G58" s="26"/>
      <c r="H58" s="26"/>
      <c r="I58" s="26"/>
      <c r="J58" s="26"/>
      <c r="K58" s="26"/>
      <c r="L58" s="26"/>
    </row>
    <row r="59" spans="1:12" x14ac:dyDescent="0.2">
      <c r="A59" s="26"/>
      <c r="B59" s="106"/>
      <c r="C59" s="107"/>
      <c r="D59" s="106"/>
      <c r="E59" s="106"/>
      <c r="F59" s="26"/>
      <c r="G59" s="26"/>
      <c r="H59" s="26"/>
      <c r="I59" s="26"/>
      <c r="J59" s="26"/>
      <c r="K59" s="26"/>
      <c r="L59" s="26"/>
    </row>
    <row r="60" spans="1:12" x14ac:dyDescent="0.2">
      <c r="A60" s="26"/>
      <c r="B60" s="106"/>
      <c r="C60" s="107"/>
      <c r="D60" s="106"/>
      <c r="E60" s="106"/>
      <c r="F60" s="26"/>
      <c r="G60" s="26"/>
      <c r="H60" s="26"/>
      <c r="I60" s="26"/>
      <c r="J60" s="26"/>
      <c r="K60" s="26"/>
      <c r="L60" s="26"/>
    </row>
    <row r="61" spans="1:12" x14ac:dyDescent="0.2">
      <c r="A61" s="26"/>
      <c r="B61" s="106"/>
      <c r="C61" s="107"/>
      <c r="D61" s="106"/>
      <c r="E61" s="106"/>
      <c r="F61" s="26"/>
      <c r="G61" s="26"/>
      <c r="H61" s="26"/>
      <c r="I61" s="26"/>
      <c r="J61" s="26"/>
      <c r="K61" s="26"/>
      <c r="L61" s="26"/>
    </row>
    <row r="62" spans="1:12" x14ac:dyDescent="0.2">
      <c r="A62" s="26"/>
      <c r="B62" s="106"/>
      <c r="C62" s="107"/>
      <c r="D62" s="106"/>
      <c r="E62" s="106"/>
      <c r="F62" s="26"/>
      <c r="G62" s="26"/>
      <c r="H62" s="26"/>
      <c r="I62" s="26"/>
      <c r="J62" s="26"/>
      <c r="K62" s="26"/>
      <c r="L62" s="26"/>
    </row>
    <row r="63" spans="1:12" x14ac:dyDescent="0.2">
      <c r="A63" s="26"/>
      <c r="B63" s="106"/>
      <c r="C63" s="107"/>
      <c r="D63" s="106"/>
      <c r="E63" s="106"/>
      <c r="F63" s="26"/>
      <c r="G63" s="26"/>
      <c r="H63" s="26"/>
      <c r="I63" s="26"/>
      <c r="J63" s="26"/>
      <c r="K63" s="26"/>
      <c r="L63" s="26"/>
    </row>
    <row r="64" spans="1:12" x14ac:dyDescent="0.2">
      <c r="A64" s="26"/>
      <c r="B64" s="106"/>
      <c r="C64" s="107"/>
      <c r="D64" s="106"/>
      <c r="E64" s="106"/>
      <c r="F64" s="26"/>
      <c r="G64" s="26"/>
      <c r="H64" s="26"/>
      <c r="I64" s="26"/>
      <c r="J64" s="26"/>
      <c r="K64" s="26"/>
      <c r="L64" s="26"/>
    </row>
    <row r="65" spans="1:12" x14ac:dyDescent="0.2">
      <c r="A65" s="26"/>
      <c r="B65" s="106"/>
      <c r="C65" s="107"/>
      <c r="D65" s="106"/>
      <c r="E65" s="106"/>
      <c r="F65" s="26"/>
      <c r="G65" s="26"/>
      <c r="H65" s="26"/>
      <c r="I65" s="26"/>
      <c r="J65" s="26"/>
      <c r="K65" s="26"/>
      <c r="L65" s="26"/>
    </row>
    <row r="66" spans="1:12" x14ac:dyDescent="0.2">
      <c r="A66" s="26"/>
      <c r="B66" s="106"/>
      <c r="C66" s="107"/>
      <c r="D66" s="106"/>
      <c r="E66" s="106"/>
      <c r="F66" s="26"/>
      <c r="G66" s="26"/>
      <c r="H66" s="26"/>
      <c r="I66" s="26"/>
      <c r="J66" s="26"/>
      <c r="K66" s="26"/>
      <c r="L66" s="26"/>
    </row>
    <row r="67" spans="1:12" x14ac:dyDescent="0.2">
      <c r="A67" s="26"/>
      <c r="B67" s="106"/>
      <c r="C67" s="107"/>
      <c r="D67" s="106"/>
      <c r="E67" s="106"/>
      <c r="F67" s="26"/>
      <c r="G67" s="26"/>
      <c r="H67" s="26"/>
      <c r="I67" s="26"/>
      <c r="J67" s="26"/>
      <c r="K67" s="26"/>
      <c r="L67" s="26"/>
    </row>
    <row r="68" spans="1:12" x14ac:dyDescent="0.2">
      <c r="A68" s="26"/>
      <c r="B68" s="106"/>
      <c r="C68" s="107"/>
      <c r="D68" s="106"/>
      <c r="E68" s="106"/>
      <c r="F68" s="26"/>
      <c r="G68" s="26"/>
      <c r="H68" s="26"/>
      <c r="I68" s="26"/>
      <c r="J68" s="26"/>
      <c r="K68" s="26"/>
      <c r="L68" s="26"/>
    </row>
    <row r="69" spans="1:12" x14ac:dyDescent="0.2">
      <c r="A69" s="26"/>
      <c r="B69" s="106"/>
      <c r="C69" s="107"/>
      <c r="D69" s="106"/>
      <c r="E69" s="106"/>
      <c r="F69" s="26"/>
      <c r="G69" s="26"/>
      <c r="H69" s="26"/>
      <c r="I69" s="26"/>
      <c r="J69" s="26"/>
      <c r="K69" s="26"/>
      <c r="L69" s="26"/>
    </row>
    <row r="70" spans="1:12" x14ac:dyDescent="0.2">
      <c r="A70" s="26"/>
      <c r="B70" s="106"/>
      <c r="C70" s="107"/>
      <c r="D70" s="106"/>
      <c r="E70" s="106"/>
      <c r="F70" s="26"/>
      <c r="G70" s="26"/>
      <c r="H70" s="26"/>
      <c r="I70" s="26"/>
      <c r="J70" s="26"/>
      <c r="K70" s="26"/>
      <c r="L70" s="26"/>
    </row>
    <row r="71" spans="1:12" x14ac:dyDescent="0.2">
      <c r="A71" s="26"/>
      <c r="B71" s="106"/>
      <c r="C71" s="107"/>
      <c r="D71" s="106"/>
      <c r="E71" s="106"/>
      <c r="F71" s="26"/>
      <c r="G71" s="26"/>
      <c r="H71" s="26"/>
      <c r="I71" s="26"/>
      <c r="J71" s="26"/>
      <c r="K71" s="26"/>
      <c r="L71" s="26"/>
    </row>
    <row r="72" spans="1:12" x14ac:dyDescent="0.2">
      <c r="A72" s="26"/>
      <c r="B72" s="106"/>
      <c r="C72" s="107"/>
      <c r="D72" s="106"/>
      <c r="E72" s="106"/>
      <c r="F72" s="26"/>
      <c r="G72" s="26"/>
      <c r="H72" s="26"/>
      <c r="I72" s="26"/>
      <c r="J72" s="26"/>
      <c r="K72" s="26"/>
      <c r="L72" s="26"/>
    </row>
    <row r="73" spans="1:12" x14ac:dyDescent="0.2">
      <c r="A73" s="26"/>
      <c r="B73" s="106"/>
      <c r="C73" s="107"/>
      <c r="D73" s="106"/>
      <c r="E73" s="106"/>
      <c r="F73" s="26"/>
      <c r="G73" s="26"/>
      <c r="H73" s="26"/>
      <c r="I73" s="26"/>
      <c r="J73" s="26"/>
      <c r="K73" s="26"/>
      <c r="L73" s="26"/>
    </row>
    <row r="74" spans="1:12" x14ac:dyDescent="0.2">
      <c r="A74" s="26"/>
      <c r="B74" s="106"/>
      <c r="C74" s="107"/>
      <c r="D74" s="106"/>
      <c r="E74" s="106"/>
      <c r="F74" s="26"/>
      <c r="G74" s="26"/>
      <c r="H74" s="26"/>
      <c r="I74" s="26"/>
      <c r="J74" s="26"/>
      <c r="K74" s="26"/>
      <c r="L74" s="26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2" tint="0.59999389629810485"/>
  </sheetPr>
  <dimension ref="A1:P51"/>
  <sheetViews>
    <sheetView workbookViewId="0">
      <pane xSplit="2" ySplit="5" topLeftCell="D6" activePane="bottomRight" state="frozen"/>
      <selection activeCell="E10" sqref="E10"/>
      <selection pane="topRight" activeCell="E10" sqref="E10"/>
      <selection pane="bottomLeft" activeCell="E10" sqref="E10"/>
      <selection pane="bottomRight" activeCell="E10" sqref="E10"/>
    </sheetView>
  </sheetViews>
  <sheetFormatPr defaultColWidth="11.42578125" defaultRowHeight="10.199999999999999" x14ac:dyDescent="0.2"/>
  <cols>
    <col min="1" max="1" width="9" style="27" customWidth="1"/>
    <col min="2" max="2" width="82.42578125" style="108" customWidth="1"/>
    <col min="3" max="3" width="2.28515625" style="111" hidden="1" customWidth="1"/>
    <col min="4" max="4" width="15.7109375" style="108" customWidth="1"/>
    <col min="5" max="5" width="4.42578125" style="27" customWidth="1"/>
    <col min="6" max="16" width="21.42578125" style="27" customWidth="1"/>
    <col min="17" max="22" width="11.42578125" style="27" customWidth="1"/>
    <col min="23" max="16384" width="11.42578125" style="27"/>
  </cols>
  <sheetData>
    <row r="1" spans="1:16" ht="20.25" customHeight="1" thickBot="1" x14ac:dyDescent="0.25">
      <c r="A1" s="25" t="s">
        <v>47</v>
      </c>
      <c r="B1" s="106"/>
      <c r="C1" s="107"/>
      <c r="D1" s="10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3" customHeight="1" x14ac:dyDescent="0.2">
      <c r="A2" s="26"/>
      <c r="B2" s="106"/>
      <c r="C2" s="107"/>
      <c r="D2" s="10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8" customHeight="1" x14ac:dyDescent="0.2">
      <c r="A3" s="32"/>
      <c r="B3" s="30" t="s">
        <v>499</v>
      </c>
      <c r="C3" s="107"/>
      <c r="D3" s="10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8" customHeight="1" x14ac:dyDescent="0.2">
      <c r="A4" s="32"/>
      <c r="B4" s="30"/>
      <c r="C4" s="107"/>
      <c r="D4" s="10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1.2" thickBot="1" x14ac:dyDescent="0.25">
      <c r="A5" s="26"/>
      <c r="B5" s="33" t="s">
        <v>505</v>
      </c>
      <c r="C5" s="284"/>
      <c r="D5" s="173" t="s">
        <v>48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idden="1" x14ac:dyDescent="0.2">
      <c r="A6" s="26"/>
      <c r="B6" s="67"/>
      <c r="C6" s="301"/>
      <c r="D6" s="302" t="s">
        <v>187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1.25" customHeight="1" x14ac:dyDescent="0.2">
      <c r="A7" s="26"/>
      <c r="B7" s="40" t="s">
        <v>480</v>
      </c>
      <c r="C7" s="290" t="s">
        <v>126</v>
      </c>
      <c r="D7" s="41">
        <v>0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1.25" customHeight="1" x14ac:dyDescent="0.2">
      <c r="A8" s="26"/>
      <c r="B8" s="62" t="s">
        <v>485</v>
      </c>
      <c r="C8" s="291" t="s">
        <v>127</v>
      </c>
      <c r="D8" s="68">
        <v>0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1.25" customHeight="1" x14ac:dyDescent="0.2">
      <c r="A9" s="26"/>
      <c r="B9" s="69" t="s">
        <v>128</v>
      </c>
      <c r="C9" s="292" t="s">
        <v>129</v>
      </c>
      <c r="D9" s="70">
        <v>0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11.25" customHeight="1" x14ac:dyDescent="0.2">
      <c r="A10" s="26"/>
      <c r="B10" s="71" t="s">
        <v>326</v>
      </c>
      <c r="C10" s="295" t="s">
        <v>130</v>
      </c>
      <c r="D10" s="72">
        <v>0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11.25" customHeight="1" x14ac:dyDescent="0.2">
      <c r="A11" s="26"/>
      <c r="B11" s="73" t="s">
        <v>131</v>
      </c>
      <c r="C11" s="293" t="s">
        <v>132</v>
      </c>
      <c r="D11" s="74">
        <v>0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11.25" customHeight="1" x14ac:dyDescent="0.2">
      <c r="A12" s="26"/>
      <c r="B12" s="75" t="s">
        <v>482</v>
      </c>
      <c r="C12" s="294" t="s">
        <v>133</v>
      </c>
      <c r="D12" s="76">
        <v>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11.25" customHeight="1" x14ac:dyDescent="0.2">
      <c r="A13" s="26"/>
      <c r="B13" s="69" t="s">
        <v>128</v>
      </c>
      <c r="C13" s="292" t="s">
        <v>134</v>
      </c>
      <c r="D13" s="70">
        <v>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ht="11.25" customHeight="1" x14ac:dyDescent="0.2">
      <c r="A14" s="26"/>
      <c r="B14" s="71" t="s">
        <v>326</v>
      </c>
      <c r="C14" s="295" t="s">
        <v>135</v>
      </c>
      <c r="D14" s="72">
        <v>0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ht="11.25" customHeight="1" x14ac:dyDescent="0.2">
      <c r="A15" s="26"/>
      <c r="B15" s="73" t="s">
        <v>131</v>
      </c>
      <c r="C15" s="293" t="s">
        <v>136</v>
      </c>
      <c r="D15" s="74">
        <v>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ht="11.25" customHeight="1" x14ac:dyDescent="0.2">
      <c r="A16" s="26"/>
      <c r="B16" s="283" t="s">
        <v>484</v>
      </c>
      <c r="C16" s="303" t="s">
        <v>137</v>
      </c>
      <c r="D16" s="37">
        <v>6876895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ht="11.25" customHeight="1" x14ac:dyDescent="0.2">
      <c r="A17" s="26"/>
      <c r="B17" s="62" t="s">
        <v>481</v>
      </c>
      <c r="C17" s="291" t="s">
        <v>138</v>
      </c>
      <c r="D17" s="68">
        <v>2901897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ht="11.25" customHeight="1" x14ac:dyDescent="0.2">
      <c r="A18" s="26"/>
      <c r="B18" s="69" t="s">
        <v>128</v>
      </c>
      <c r="C18" s="292" t="s">
        <v>139</v>
      </c>
      <c r="D18" s="70">
        <v>0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ht="11.25" customHeight="1" x14ac:dyDescent="0.2">
      <c r="A19" s="26"/>
      <c r="B19" s="71" t="s">
        <v>326</v>
      </c>
      <c r="C19" s="295" t="s">
        <v>140</v>
      </c>
      <c r="D19" s="72">
        <v>2648138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11.25" customHeight="1" x14ac:dyDescent="0.2">
      <c r="A20" s="26"/>
      <c r="B20" s="73" t="s">
        <v>131</v>
      </c>
      <c r="C20" s="293" t="s">
        <v>141</v>
      </c>
      <c r="D20" s="74">
        <v>253759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ht="11.25" customHeight="1" x14ac:dyDescent="0.2">
      <c r="A21" s="26"/>
      <c r="B21" s="75" t="s">
        <v>486</v>
      </c>
      <c r="C21" s="294" t="s">
        <v>142</v>
      </c>
      <c r="D21" s="76">
        <v>3974998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s="53" customFormat="1" ht="11.25" customHeight="1" x14ac:dyDescent="0.2">
      <c r="A22" s="52"/>
      <c r="B22" s="69" t="s">
        <v>128</v>
      </c>
      <c r="C22" s="292" t="s">
        <v>143</v>
      </c>
      <c r="D22" s="77">
        <v>0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6" ht="11.25" customHeight="1" x14ac:dyDescent="0.2">
      <c r="A23" s="26"/>
      <c r="B23" s="71" t="s">
        <v>326</v>
      </c>
      <c r="C23" s="295" t="s">
        <v>144</v>
      </c>
      <c r="D23" s="78">
        <v>3530123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ht="11.25" customHeight="1" x14ac:dyDescent="0.2">
      <c r="A24" s="26"/>
      <c r="B24" s="73" t="s">
        <v>131</v>
      </c>
      <c r="C24" s="293" t="s">
        <v>145</v>
      </c>
      <c r="D24" s="79">
        <v>444875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ht="11.25" customHeight="1" x14ac:dyDescent="0.2">
      <c r="A25" s="26"/>
      <c r="B25" s="283" t="s">
        <v>487</v>
      </c>
      <c r="C25" s="303" t="s">
        <v>146</v>
      </c>
      <c r="D25" s="60">
        <v>0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11.25" customHeight="1" x14ac:dyDescent="0.2">
      <c r="A26" s="26"/>
      <c r="B26" s="80" t="s">
        <v>128</v>
      </c>
      <c r="C26" s="292" t="s">
        <v>147</v>
      </c>
      <c r="D26" s="77">
        <v>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1.25" customHeight="1" x14ac:dyDescent="0.2">
      <c r="A27" s="26"/>
      <c r="B27" s="81" t="s">
        <v>326</v>
      </c>
      <c r="C27" s="295" t="s">
        <v>148</v>
      </c>
      <c r="D27" s="78">
        <v>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11.25" customHeight="1" x14ac:dyDescent="0.2">
      <c r="A28" s="26"/>
      <c r="B28" s="82" t="s">
        <v>131</v>
      </c>
      <c r="C28" s="293" t="s">
        <v>149</v>
      </c>
      <c r="D28" s="79">
        <v>0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ht="11.25" customHeight="1" x14ac:dyDescent="0.2">
      <c r="A29" s="26"/>
      <c r="B29" s="283" t="s">
        <v>150</v>
      </c>
      <c r="C29" s="303" t="s">
        <v>151</v>
      </c>
      <c r="D29" s="60">
        <v>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11.25" customHeight="1" x14ac:dyDescent="0.2">
      <c r="A30" s="26"/>
      <c r="B30" s="40" t="s">
        <v>152</v>
      </c>
      <c r="C30" s="290" t="s">
        <v>153</v>
      </c>
      <c r="D30" s="37">
        <v>0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ht="11.25" customHeight="1" x14ac:dyDescent="0.2">
      <c r="A31" s="26"/>
      <c r="B31" s="40" t="s">
        <v>154</v>
      </c>
      <c r="C31" s="290" t="s">
        <v>155</v>
      </c>
      <c r="D31" s="37">
        <v>283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ht="11.25" customHeight="1" x14ac:dyDescent="0.2">
      <c r="A32" s="26"/>
      <c r="B32" s="40" t="s">
        <v>156</v>
      </c>
      <c r="C32" s="290" t="s">
        <v>157</v>
      </c>
      <c r="D32" s="37">
        <v>16966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1:16" ht="11.25" customHeight="1" x14ac:dyDescent="0.2">
      <c r="A33" s="26"/>
      <c r="B33" s="40" t="s">
        <v>158</v>
      </c>
      <c r="C33" s="290" t="s">
        <v>159</v>
      </c>
      <c r="D33" s="37">
        <v>2080424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ht="11.25" customHeight="1" x14ac:dyDescent="0.2">
      <c r="A34" s="26"/>
      <c r="B34" s="40" t="s">
        <v>160</v>
      </c>
      <c r="C34" s="290" t="s">
        <v>161</v>
      </c>
      <c r="D34" s="37">
        <v>149644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ht="11.25" customHeight="1" x14ac:dyDescent="0.2">
      <c r="A35" s="26"/>
      <c r="B35" s="40" t="s">
        <v>79</v>
      </c>
      <c r="C35" s="290" t="s">
        <v>162</v>
      </c>
      <c r="D35" s="37">
        <v>4452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ht="11.25" customHeight="1" x14ac:dyDescent="0.2">
      <c r="A36" s="26"/>
      <c r="B36" s="40" t="s">
        <v>163</v>
      </c>
      <c r="C36" s="290" t="s">
        <v>164</v>
      </c>
      <c r="D36" s="37">
        <v>0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6" ht="11.25" customHeight="1" x14ac:dyDescent="0.2">
      <c r="A37" s="26"/>
      <c r="B37" s="40" t="s">
        <v>165</v>
      </c>
      <c r="C37" s="290" t="s">
        <v>166</v>
      </c>
      <c r="D37" s="37">
        <v>168289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11.25" customHeight="1" x14ac:dyDescent="0.2">
      <c r="A38" s="26"/>
      <c r="B38" s="40" t="s">
        <v>483</v>
      </c>
      <c r="C38" s="290" t="s">
        <v>167</v>
      </c>
      <c r="D38" s="37">
        <v>162890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ht="11.25" customHeight="1" x14ac:dyDescent="0.2">
      <c r="A39" s="26"/>
      <c r="B39" s="40" t="s">
        <v>168</v>
      </c>
      <c r="C39" s="290" t="s">
        <v>169</v>
      </c>
      <c r="D39" s="37">
        <v>-16613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1:16" ht="11.25" customHeight="1" x14ac:dyDescent="0.2">
      <c r="A40" s="26"/>
      <c r="B40" s="83" t="s">
        <v>170</v>
      </c>
      <c r="C40" s="304" t="s">
        <v>171</v>
      </c>
      <c r="D40" s="37">
        <v>82408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6" ht="11.25" customHeight="1" x14ac:dyDescent="0.2">
      <c r="A41" s="26"/>
      <c r="B41" s="283" t="s">
        <v>172</v>
      </c>
      <c r="C41" s="303" t="s">
        <v>173</v>
      </c>
      <c r="D41" s="60">
        <v>996992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6" ht="11.25" customHeight="1" x14ac:dyDescent="0.2">
      <c r="A42" s="26"/>
      <c r="B42" s="62" t="s">
        <v>380</v>
      </c>
      <c r="C42" s="291" t="s">
        <v>174</v>
      </c>
      <c r="D42" s="68">
        <v>0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ht="11.25" customHeight="1" x14ac:dyDescent="0.2">
      <c r="A43" s="26"/>
      <c r="B43" s="84" t="s">
        <v>381</v>
      </c>
      <c r="C43" s="292" t="s">
        <v>175</v>
      </c>
      <c r="D43" s="68">
        <v>996992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ht="11.25" customHeight="1" x14ac:dyDescent="0.2">
      <c r="A44" s="26"/>
      <c r="B44" s="283" t="s">
        <v>176</v>
      </c>
      <c r="C44" s="303" t="s">
        <v>177</v>
      </c>
      <c r="D44" s="60">
        <v>25757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16" x14ac:dyDescent="0.2">
      <c r="A45" s="26"/>
      <c r="B45" s="85" t="s">
        <v>178</v>
      </c>
      <c r="C45" s="305" t="s">
        <v>179</v>
      </c>
      <c r="D45" s="86">
        <v>10548387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6" ht="10.8" thickBot="1" x14ac:dyDescent="0.25">
      <c r="A46" s="26"/>
      <c r="B46" s="87" t="s">
        <v>180</v>
      </c>
      <c r="C46" s="306" t="s">
        <v>181</v>
      </c>
      <c r="D46" s="88">
        <v>3598867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 x14ac:dyDescent="0.2">
      <c r="A47" s="26"/>
      <c r="B47" s="307"/>
      <c r="C47" s="284"/>
      <c r="D47" s="307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26"/>
      <c r="B48" s="307"/>
      <c r="C48" s="284"/>
      <c r="D48" s="307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ht="10.8" thickBot="1" x14ac:dyDescent="0.25">
      <c r="A49" s="26"/>
      <c r="B49" s="308" t="s">
        <v>506</v>
      </c>
      <c r="C49" s="309"/>
      <c r="D49" s="310">
        <v>14147254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1:16" x14ac:dyDescent="0.2">
      <c r="A50" s="26"/>
      <c r="B50" s="112"/>
      <c r="C50" s="107"/>
      <c r="D50" s="112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x14ac:dyDescent="0.2">
      <c r="A51" s="26"/>
      <c r="B51" s="112"/>
      <c r="C51" s="107"/>
      <c r="D51" s="112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2" tint="0.59999389629810485"/>
  </sheetPr>
  <dimension ref="A1:AA78"/>
  <sheetViews>
    <sheetView zoomScale="80" zoomScaleNormal="80" workbookViewId="0">
      <pane xSplit="3" ySplit="7" topLeftCell="D8" activePane="bottomRight" state="frozen"/>
      <selection activeCell="E10" sqref="E10"/>
      <selection pane="topRight" activeCell="E10" sqref="E10"/>
      <selection pane="bottomLeft" activeCell="E10" sqref="E10"/>
      <selection pane="bottomRight" activeCell="E10" sqref="E10"/>
    </sheetView>
  </sheetViews>
  <sheetFormatPr defaultColWidth="9" defaultRowHeight="10.199999999999999" x14ac:dyDescent="0.2"/>
  <cols>
    <col min="1" max="1" width="9.7109375" style="3" customWidth="1"/>
    <col min="2" max="2" width="72.42578125" style="108" customWidth="1"/>
    <col min="3" max="3" width="7.140625" style="108" hidden="1" customWidth="1"/>
    <col min="4" max="5" width="28.7109375" style="108" customWidth="1"/>
    <col min="6" max="6" width="25.7109375" style="108" customWidth="1"/>
    <col min="7" max="16384" width="9" style="3"/>
  </cols>
  <sheetData>
    <row r="1" spans="1:27" ht="18.75" customHeight="1" thickBot="1" x14ac:dyDescent="0.25">
      <c r="A1" s="92" t="s">
        <v>47</v>
      </c>
      <c r="B1" s="106"/>
      <c r="C1" s="106"/>
      <c r="D1" s="106"/>
      <c r="E1" s="106"/>
      <c r="F1" s="106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x14ac:dyDescent="0.2">
      <c r="A2" s="90"/>
      <c r="B2" s="30" t="s">
        <v>500</v>
      </c>
      <c r="C2" s="106"/>
      <c r="D2" s="106"/>
      <c r="E2" s="106"/>
      <c r="F2" s="106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</row>
    <row r="3" spans="1:27" x14ac:dyDescent="0.2">
      <c r="A3" s="90"/>
      <c r="B3" s="106"/>
      <c r="C3" s="106"/>
      <c r="D3" s="106"/>
      <c r="E3" s="106"/>
      <c r="F3" s="106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</row>
    <row r="4" spans="1:27" x14ac:dyDescent="0.2">
      <c r="A4" s="90"/>
      <c r="B4" s="106"/>
      <c r="C4" s="106"/>
      <c r="D4" s="106"/>
      <c r="E4" s="106"/>
      <c r="F4" s="106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</row>
    <row r="5" spans="1:27" x14ac:dyDescent="0.2">
      <c r="A5" s="90"/>
      <c r="B5" s="93" t="s">
        <v>17</v>
      </c>
      <c r="C5" s="94"/>
      <c r="D5" s="378" t="s">
        <v>382</v>
      </c>
      <c r="E5" s="378"/>
      <c r="F5" s="96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</row>
    <row r="6" spans="1:27" ht="21" thickBot="1" x14ac:dyDescent="0.25">
      <c r="A6" s="90"/>
      <c r="B6" s="91" t="s">
        <v>501</v>
      </c>
      <c r="C6" s="91"/>
      <c r="D6" s="174" t="s">
        <v>241</v>
      </c>
      <c r="E6" s="174" t="s">
        <v>319</v>
      </c>
      <c r="F6" s="199" t="s">
        <v>237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</row>
    <row r="7" spans="1:27" ht="10.199999999999999" hidden="1" customHeight="1" x14ac:dyDescent="0.2">
      <c r="A7" s="90"/>
      <c r="B7" s="149"/>
      <c r="C7" s="311" t="s">
        <v>242</v>
      </c>
      <c r="D7" s="311" t="s">
        <v>243</v>
      </c>
      <c r="E7" s="311" t="s">
        <v>244</v>
      </c>
      <c r="F7" s="312" t="s">
        <v>245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</row>
    <row r="8" spans="1:27" x14ac:dyDescent="0.2">
      <c r="A8" s="90"/>
      <c r="B8" s="145" t="s">
        <v>226</v>
      </c>
      <c r="C8" s="313"/>
      <c r="D8" s="139"/>
      <c r="E8" s="139"/>
      <c r="F8" s="194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1:27" x14ac:dyDescent="0.2">
      <c r="A9" s="90"/>
      <c r="B9" s="195" t="s">
        <v>246</v>
      </c>
      <c r="C9" s="314" t="s">
        <v>247</v>
      </c>
      <c r="D9" s="196">
        <v>1385373</v>
      </c>
      <c r="E9" s="196">
        <v>2517908</v>
      </c>
      <c r="F9" s="198">
        <v>3903281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x14ac:dyDescent="0.2">
      <c r="A10" s="90"/>
      <c r="B10" s="143" t="s">
        <v>228</v>
      </c>
      <c r="C10" s="315" t="s">
        <v>248</v>
      </c>
      <c r="D10" s="121">
        <v>430912</v>
      </c>
      <c r="E10" s="121">
        <v>1110682</v>
      </c>
      <c r="F10" s="120">
        <v>1541594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 x14ac:dyDescent="0.2">
      <c r="A11" s="90"/>
      <c r="B11" s="191" t="s">
        <v>229</v>
      </c>
      <c r="C11" s="316" t="s">
        <v>249</v>
      </c>
      <c r="D11" s="192">
        <v>954461</v>
      </c>
      <c r="E11" s="192">
        <v>1407226</v>
      </c>
      <c r="F11" s="130">
        <v>2361687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</row>
    <row r="12" spans="1:27" x14ac:dyDescent="0.2">
      <c r="A12" s="90"/>
      <c r="B12" s="145" t="s">
        <v>230</v>
      </c>
      <c r="C12" s="313" t="s">
        <v>242</v>
      </c>
      <c r="D12" s="190">
        <v>0</v>
      </c>
      <c r="E12" s="190">
        <v>0</v>
      </c>
      <c r="F12" s="152">
        <v>0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27" x14ac:dyDescent="0.2">
      <c r="A13" s="90"/>
      <c r="B13" s="195" t="s">
        <v>246</v>
      </c>
      <c r="C13" s="317" t="s">
        <v>250</v>
      </c>
      <c r="D13" s="196">
        <v>1375346</v>
      </c>
      <c r="E13" s="196">
        <v>2518166</v>
      </c>
      <c r="F13" s="318">
        <v>3893512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1:27" x14ac:dyDescent="0.2">
      <c r="A14" s="90"/>
      <c r="B14" s="143" t="s">
        <v>228</v>
      </c>
      <c r="C14" s="315" t="s">
        <v>251</v>
      </c>
      <c r="D14" s="121">
        <v>429867</v>
      </c>
      <c r="E14" s="121">
        <v>1110682</v>
      </c>
      <c r="F14" s="120">
        <v>1540549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</row>
    <row r="15" spans="1:27" x14ac:dyDescent="0.2">
      <c r="A15" s="90"/>
      <c r="B15" s="195" t="s">
        <v>229</v>
      </c>
      <c r="C15" s="314" t="s">
        <v>252</v>
      </c>
      <c r="D15" s="196">
        <v>945479</v>
      </c>
      <c r="E15" s="196">
        <v>1407484</v>
      </c>
      <c r="F15" s="198">
        <v>2352963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27" x14ac:dyDescent="0.2">
      <c r="A16" s="90"/>
      <c r="B16" s="145" t="s">
        <v>231</v>
      </c>
      <c r="C16" s="313" t="s">
        <v>242</v>
      </c>
      <c r="D16" s="190">
        <v>0</v>
      </c>
      <c r="E16" s="190">
        <v>0</v>
      </c>
      <c r="F16" s="152">
        <v>0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x14ac:dyDescent="0.2">
      <c r="A17" s="90"/>
      <c r="B17" s="195" t="s">
        <v>246</v>
      </c>
      <c r="C17" s="314" t="s">
        <v>253</v>
      </c>
      <c r="D17" s="196">
        <v>1068838</v>
      </c>
      <c r="E17" s="196">
        <v>2109339</v>
      </c>
      <c r="F17" s="198">
        <v>3178177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x14ac:dyDescent="0.2">
      <c r="A18" s="90"/>
      <c r="B18" s="143" t="s">
        <v>228</v>
      </c>
      <c r="C18" s="315" t="s">
        <v>254</v>
      </c>
      <c r="D18" s="121">
        <v>320618</v>
      </c>
      <c r="E18" s="121">
        <v>963828</v>
      </c>
      <c r="F18" s="120">
        <v>1284446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x14ac:dyDescent="0.2">
      <c r="A19" s="90"/>
      <c r="B19" s="195" t="s">
        <v>229</v>
      </c>
      <c r="C19" s="314" t="s">
        <v>255</v>
      </c>
      <c r="D19" s="196">
        <v>748220</v>
      </c>
      <c r="E19" s="196">
        <v>1145511</v>
      </c>
      <c r="F19" s="198">
        <v>1893731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x14ac:dyDescent="0.2">
      <c r="A20" s="90"/>
      <c r="B20" s="145" t="s">
        <v>232</v>
      </c>
      <c r="C20" s="313" t="s">
        <v>242</v>
      </c>
      <c r="D20" s="190">
        <v>0</v>
      </c>
      <c r="E20" s="190">
        <v>0</v>
      </c>
      <c r="F20" s="152">
        <v>0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x14ac:dyDescent="0.2">
      <c r="A21" s="90"/>
      <c r="B21" s="195" t="s">
        <v>246</v>
      </c>
      <c r="C21" s="314" t="s">
        <v>256</v>
      </c>
      <c r="D21" s="196">
        <v>0</v>
      </c>
      <c r="E21" s="196">
        <v>0</v>
      </c>
      <c r="F21" s="198">
        <v>0</v>
      </c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</row>
    <row r="22" spans="1:27" x14ac:dyDescent="0.2">
      <c r="A22" s="90"/>
      <c r="B22" s="143" t="s">
        <v>233</v>
      </c>
      <c r="C22" s="315" t="s">
        <v>257</v>
      </c>
      <c r="D22" s="121">
        <v>0</v>
      </c>
      <c r="E22" s="121">
        <v>0</v>
      </c>
      <c r="F22" s="120">
        <v>0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1:27" x14ac:dyDescent="0.2">
      <c r="A23" s="90"/>
      <c r="B23" s="197" t="s">
        <v>229</v>
      </c>
      <c r="C23" s="319" t="s">
        <v>258</v>
      </c>
      <c r="D23" s="320">
        <v>0</v>
      </c>
      <c r="E23" s="320">
        <v>0</v>
      </c>
      <c r="F23" s="198">
        <v>0</v>
      </c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1:27" x14ac:dyDescent="0.2">
      <c r="A24" s="90"/>
      <c r="B24" s="145" t="s">
        <v>234</v>
      </c>
      <c r="C24" s="313" t="s">
        <v>259</v>
      </c>
      <c r="D24" s="133">
        <v>188148</v>
      </c>
      <c r="E24" s="133">
        <v>318207</v>
      </c>
      <c r="F24" s="131">
        <v>506355</v>
      </c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27" x14ac:dyDescent="0.2">
      <c r="A25" s="90"/>
      <c r="B25" s="145" t="s">
        <v>235</v>
      </c>
      <c r="C25" s="313" t="s">
        <v>260</v>
      </c>
      <c r="D25" s="176"/>
      <c r="E25" s="176"/>
      <c r="F25" s="131">
        <v>39993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1:27" ht="10.8" thickBot="1" x14ac:dyDescent="0.25">
      <c r="A26" s="90"/>
      <c r="B26" s="95" t="s">
        <v>236</v>
      </c>
      <c r="C26" s="321" t="s">
        <v>261</v>
      </c>
      <c r="D26" s="177"/>
      <c r="E26" s="177"/>
      <c r="F26" s="146">
        <v>546348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</row>
    <row r="27" spans="1:27" ht="19.5" customHeight="1" x14ac:dyDescent="0.2">
      <c r="A27" s="90"/>
      <c r="B27" s="379" t="s">
        <v>494</v>
      </c>
      <c r="C27" s="379"/>
      <c r="D27" s="379"/>
      <c r="E27" s="379"/>
      <c r="F27" s="37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</row>
    <row r="28" spans="1:27" x14ac:dyDescent="0.2">
      <c r="A28" s="90"/>
      <c r="B28" s="106"/>
      <c r="C28" s="106"/>
      <c r="D28" s="106"/>
      <c r="E28" s="106"/>
      <c r="F28" s="106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</row>
    <row r="29" spans="1:27" x14ac:dyDescent="0.2">
      <c r="A29" s="90"/>
      <c r="B29" s="106"/>
      <c r="C29" s="106"/>
      <c r="D29" s="106"/>
      <c r="E29" s="106"/>
      <c r="F29" s="106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spans="1:27" x14ac:dyDescent="0.2">
      <c r="A30" s="90"/>
      <c r="B30" s="106"/>
      <c r="C30" s="106"/>
      <c r="D30" s="106"/>
      <c r="E30" s="106"/>
      <c r="F30" s="106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</row>
    <row r="31" spans="1:27" x14ac:dyDescent="0.2">
      <c r="A31" s="90"/>
      <c r="B31" s="106"/>
      <c r="C31" s="106"/>
      <c r="D31" s="106"/>
      <c r="E31" s="106"/>
      <c r="F31" s="106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</row>
    <row r="32" spans="1:27" x14ac:dyDescent="0.2">
      <c r="A32" s="90"/>
      <c r="B32" s="106"/>
      <c r="C32" s="106"/>
      <c r="D32" s="106"/>
      <c r="E32" s="106"/>
      <c r="F32" s="106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</row>
    <row r="33" spans="1:27" x14ac:dyDescent="0.2">
      <c r="A33" s="90"/>
      <c r="B33" s="106"/>
      <c r="C33" s="106"/>
      <c r="D33" s="106"/>
      <c r="E33" s="106"/>
      <c r="F33" s="106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</row>
    <row r="34" spans="1:27" x14ac:dyDescent="0.2">
      <c r="A34" s="90"/>
      <c r="B34" s="106"/>
      <c r="C34" s="106"/>
      <c r="D34" s="106"/>
      <c r="E34" s="106"/>
      <c r="F34" s="106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</row>
    <row r="35" spans="1:27" x14ac:dyDescent="0.2">
      <c r="A35" s="90"/>
      <c r="B35" s="106"/>
      <c r="C35" s="106"/>
      <c r="D35" s="106"/>
      <c r="E35" s="106"/>
      <c r="F35" s="106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</row>
    <row r="36" spans="1:27" x14ac:dyDescent="0.2">
      <c r="A36" s="90"/>
      <c r="B36" s="106"/>
      <c r="C36" s="106"/>
      <c r="D36" s="106"/>
      <c r="E36" s="106"/>
      <c r="F36" s="106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</row>
    <row r="37" spans="1:27" x14ac:dyDescent="0.2">
      <c r="A37" s="90"/>
      <c r="B37" s="106"/>
      <c r="C37" s="106"/>
      <c r="D37" s="106"/>
      <c r="E37" s="106"/>
      <c r="F37" s="106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</row>
    <row r="38" spans="1:27" x14ac:dyDescent="0.2">
      <c r="A38" s="90"/>
      <c r="B38" s="106"/>
      <c r="C38" s="106"/>
      <c r="D38" s="106"/>
      <c r="E38" s="106"/>
      <c r="F38" s="106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</row>
    <row r="39" spans="1:27" x14ac:dyDescent="0.2">
      <c r="A39" s="90"/>
      <c r="B39" s="106"/>
      <c r="C39" s="106"/>
      <c r="D39" s="106"/>
      <c r="E39" s="106"/>
      <c r="F39" s="106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</row>
    <row r="40" spans="1:27" x14ac:dyDescent="0.2">
      <c r="A40" s="90"/>
      <c r="B40" s="106"/>
      <c r="C40" s="106"/>
      <c r="D40" s="106"/>
      <c r="E40" s="106"/>
      <c r="F40" s="106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</row>
    <row r="41" spans="1:27" x14ac:dyDescent="0.2">
      <c r="A41" s="90"/>
      <c r="B41" s="106"/>
      <c r="C41" s="106"/>
      <c r="D41" s="106"/>
      <c r="E41" s="106"/>
      <c r="F41" s="106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1:27" x14ac:dyDescent="0.2">
      <c r="A42" s="90"/>
      <c r="B42" s="106"/>
      <c r="C42" s="106"/>
      <c r="D42" s="106"/>
      <c r="E42" s="106"/>
      <c r="F42" s="106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1:27" x14ac:dyDescent="0.2">
      <c r="A43" s="90"/>
      <c r="B43" s="106"/>
      <c r="C43" s="106"/>
      <c r="D43" s="106"/>
      <c r="E43" s="106"/>
      <c r="F43" s="106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1:27" x14ac:dyDescent="0.2">
      <c r="A44" s="90"/>
      <c r="B44" s="106"/>
      <c r="C44" s="106"/>
      <c r="D44" s="106"/>
      <c r="E44" s="106"/>
      <c r="F44" s="106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1:27" x14ac:dyDescent="0.2">
      <c r="A45" s="90"/>
      <c r="B45" s="106"/>
      <c r="C45" s="106"/>
      <c r="D45" s="106"/>
      <c r="E45" s="106"/>
      <c r="F45" s="106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</row>
    <row r="46" spans="1:27" x14ac:dyDescent="0.2">
      <c r="A46" s="90"/>
      <c r="B46" s="106"/>
      <c r="C46" s="106"/>
      <c r="D46" s="106"/>
      <c r="E46" s="106"/>
      <c r="F46" s="106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1:27" x14ac:dyDescent="0.2">
      <c r="A47" s="90"/>
      <c r="B47" s="106"/>
      <c r="C47" s="106"/>
      <c r="D47" s="106"/>
      <c r="E47" s="106"/>
      <c r="F47" s="106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</row>
    <row r="48" spans="1:27" x14ac:dyDescent="0.2">
      <c r="A48" s="90"/>
      <c r="B48" s="106"/>
      <c r="C48" s="106"/>
      <c r="D48" s="106"/>
      <c r="E48" s="106"/>
      <c r="F48" s="106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</row>
    <row r="49" spans="1:27" x14ac:dyDescent="0.2">
      <c r="A49" s="90"/>
      <c r="B49" s="106"/>
      <c r="C49" s="106"/>
      <c r="D49" s="106"/>
      <c r="E49" s="106"/>
      <c r="F49" s="106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</row>
    <row r="50" spans="1:27" x14ac:dyDescent="0.2">
      <c r="A50" s="90"/>
      <c r="B50" s="106"/>
      <c r="C50" s="106"/>
      <c r="D50" s="106"/>
      <c r="E50" s="106"/>
      <c r="F50" s="106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</row>
    <row r="51" spans="1:27" x14ac:dyDescent="0.2">
      <c r="A51" s="90"/>
      <c r="B51" s="106"/>
      <c r="C51" s="106"/>
      <c r="D51" s="106"/>
      <c r="E51" s="106"/>
      <c r="F51" s="106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</row>
    <row r="52" spans="1:27" x14ac:dyDescent="0.2">
      <c r="A52" s="90"/>
      <c r="B52" s="106"/>
      <c r="C52" s="106"/>
      <c r="D52" s="106"/>
      <c r="E52" s="106"/>
      <c r="F52" s="106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</row>
    <row r="53" spans="1:27" x14ac:dyDescent="0.2">
      <c r="A53" s="90"/>
      <c r="B53" s="106"/>
      <c r="C53" s="106"/>
      <c r="D53" s="106"/>
      <c r="E53" s="106"/>
      <c r="F53" s="106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</row>
    <row r="54" spans="1:27" x14ac:dyDescent="0.2">
      <c r="A54" s="90"/>
      <c r="B54" s="106"/>
      <c r="C54" s="106"/>
      <c r="D54" s="106"/>
      <c r="E54" s="106"/>
      <c r="F54" s="106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</row>
    <row r="55" spans="1:27" x14ac:dyDescent="0.2">
      <c r="A55" s="90"/>
      <c r="B55" s="106"/>
      <c r="C55" s="106"/>
      <c r="D55" s="106"/>
      <c r="E55" s="106"/>
      <c r="F55" s="106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</row>
    <row r="56" spans="1:27" x14ac:dyDescent="0.2">
      <c r="A56" s="90"/>
      <c r="B56" s="106"/>
      <c r="C56" s="106"/>
      <c r="D56" s="106"/>
      <c r="E56" s="106"/>
      <c r="F56" s="106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</row>
    <row r="57" spans="1:27" x14ac:dyDescent="0.2">
      <c r="A57" s="90"/>
      <c r="B57" s="106"/>
      <c r="C57" s="106"/>
      <c r="D57" s="106"/>
      <c r="E57" s="106"/>
      <c r="F57" s="106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</row>
    <row r="58" spans="1:27" x14ac:dyDescent="0.2">
      <c r="A58" s="90"/>
      <c r="B58" s="106"/>
      <c r="C58" s="106"/>
      <c r="D58" s="106"/>
      <c r="E58" s="106"/>
      <c r="F58" s="106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</row>
    <row r="59" spans="1:27" x14ac:dyDescent="0.2">
      <c r="A59" s="90"/>
      <c r="B59" s="106"/>
      <c r="C59" s="106"/>
      <c r="D59" s="106"/>
      <c r="E59" s="106"/>
      <c r="F59" s="106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</row>
    <row r="60" spans="1:27" x14ac:dyDescent="0.2">
      <c r="A60" s="90"/>
      <c r="B60" s="106"/>
      <c r="C60" s="106"/>
      <c r="D60" s="106"/>
      <c r="E60" s="106"/>
      <c r="F60" s="106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</row>
    <row r="61" spans="1:27" x14ac:dyDescent="0.2">
      <c r="A61" s="90"/>
      <c r="B61" s="106"/>
      <c r="C61" s="106"/>
      <c r="D61" s="106"/>
      <c r="E61" s="106"/>
      <c r="F61" s="106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</row>
    <row r="62" spans="1:27" x14ac:dyDescent="0.2">
      <c r="A62" s="90"/>
      <c r="B62" s="106"/>
      <c r="C62" s="106"/>
      <c r="D62" s="106"/>
      <c r="E62" s="106"/>
      <c r="F62" s="106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</row>
    <row r="63" spans="1:27" x14ac:dyDescent="0.2">
      <c r="A63" s="90"/>
      <c r="B63" s="106"/>
      <c r="C63" s="106"/>
      <c r="D63" s="106"/>
      <c r="E63" s="106"/>
      <c r="F63" s="106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</row>
    <row r="64" spans="1:27" x14ac:dyDescent="0.2">
      <c r="A64" s="90"/>
      <c r="B64" s="106"/>
      <c r="C64" s="106"/>
      <c r="D64" s="106"/>
      <c r="E64" s="106"/>
      <c r="F64" s="106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</row>
    <row r="65" spans="1:27" x14ac:dyDescent="0.2">
      <c r="A65" s="90"/>
      <c r="B65" s="106"/>
      <c r="C65" s="106"/>
      <c r="D65" s="106"/>
      <c r="E65" s="106"/>
      <c r="F65" s="106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</row>
    <row r="66" spans="1:27" x14ac:dyDescent="0.2">
      <c r="A66" s="90"/>
      <c r="B66" s="106"/>
      <c r="C66" s="106"/>
      <c r="D66" s="106"/>
      <c r="E66" s="106"/>
      <c r="F66" s="106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</row>
    <row r="67" spans="1:27" x14ac:dyDescent="0.2">
      <c r="A67" s="90"/>
      <c r="B67" s="106"/>
      <c r="C67" s="106"/>
      <c r="D67" s="106"/>
      <c r="E67" s="106"/>
      <c r="F67" s="106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</row>
    <row r="68" spans="1:27" x14ac:dyDescent="0.2">
      <c r="A68" s="90"/>
      <c r="B68" s="106"/>
      <c r="C68" s="106"/>
      <c r="D68" s="106"/>
      <c r="E68" s="106"/>
      <c r="F68" s="106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</row>
    <row r="69" spans="1:27" x14ac:dyDescent="0.2">
      <c r="A69" s="90"/>
      <c r="B69" s="106"/>
      <c r="C69" s="106"/>
      <c r="D69" s="106"/>
      <c r="E69" s="106"/>
      <c r="F69" s="106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</row>
    <row r="70" spans="1:27" x14ac:dyDescent="0.2">
      <c r="A70" s="90"/>
      <c r="B70" s="106"/>
      <c r="C70" s="106"/>
      <c r="D70" s="106"/>
      <c r="E70" s="106"/>
      <c r="F70" s="106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</row>
    <row r="71" spans="1:27" x14ac:dyDescent="0.2">
      <c r="A71" s="90"/>
      <c r="B71" s="106"/>
      <c r="C71" s="106"/>
      <c r="D71" s="106"/>
      <c r="E71" s="106"/>
      <c r="F71" s="106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</row>
    <row r="72" spans="1:27" x14ac:dyDescent="0.2">
      <c r="A72" s="90"/>
      <c r="B72" s="106"/>
      <c r="C72" s="106"/>
      <c r="D72" s="106"/>
      <c r="E72" s="106"/>
      <c r="F72" s="106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</row>
    <row r="73" spans="1:27" x14ac:dyDescent="0.2">
      <c r="A73" s="90"/>
      <c r="B73" s="106"/>
      <c r="C73" s="106"/>
      <c r="D73" s="106"/>
      <c r="E73" s="106"/>
      <c r="F73" s="106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</row>
    <row r="74" spans="1:27" x14ac:dyDescent="0.2">
      <c r="A74" s="90"/>
      <c r="B74" s="106"/>
      <c r="C74" s="106"/>
      <c r="D74" s="106"/>
      <c r="E74" s="106"/>
      <c r="F74" s="106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</row>
    <row r="75" spans="1:27" x14ac:dyDescent="0.2">
      <c r="A75" s="90"/>
      <c r="B75" s="106"/>
      <c r="C75" s="106"/>
      <c r="D75" s="106"/>
      <c r="E75" s="106"/>
      <c r="F75" s="106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</row>
    <row r="76" spans="1:27" x14ac:dyDescent="0.2">
      <c r="A76" s="90"/>
      <c r="B76" s="106"/>
      <c r="C76" s="106"/>
      <c r="D76" s="106"/>
      <c r="E76" s="106"/>
      <c r="F76" s="106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</row>
    <row r="77" spans="1:27" x14ac:dyDescent="0.2">
      <c r="A77" s="90"/>
      <c r="B77" s="106"/>
      <c r="C77" s="106"/>
      <c r="D77" s="106"/>
      <c r="E77" s="106"/>
      <c r="F77" s="106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</row>
    <row r="78" spans="1:27" x14ac:dyDescent="0.2">
      <c r="A78" s="90"/>
      <c r="B78" s="106"/>
      <c r="C78" s="106"/>
      <c r="D78" s="106"/>
      <c r="E78" s="106"/>
      <c r="F78" s="106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</row>
  </sheetData>
  <mergeCells count="2">
    <mergeCell ref="D5:E5"/>
    <mergeCell ref="B27:F27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2" tint="0.59999389629810485"/>
  </sheetPr>
  <dimension ref="A1:Y100"/>
  <sheetViews>
    <sheetView workbookViewId="0">
      <pane xSplit="3" ySplit="7" topLeftCell="D8" activePane="bottomRight" state="frozen"/>
      <selection activeCell="E10" sqref="E10"/>
      <selection pane="topRight" activeCell="E10" sqref="E10"/>
      <selection pane="bottomLeft" activeCell="E10" sqref="E10"/>
      <selection pane="bottomRight" activeCell="E10" sqref="E10"/>
    </sheetView>
  </sheetViews>
  <sheetFormatPr defaultColWidth="9" defaultRowHeight="10.199999999999999" x14ac:dyDescent="0.2"/>
  <cols>
    <col min="1" max="1" width="9.7109375" style="3" customWidth="1"/>
    <col min="2" max="2" width="47" style="108" customWidth="1"/>
    <col min="3" max="3" width="7.140625" style="108" hidden="1" customWidth="1"/>
    <col min="4" max="9" width="14.42578125" style="108" customWidth="1"/>
    <col min="10" max="10" width="16.140625" style="108" customWidth="1"/>
    <col min="11" max="11" width="6.42578125" style="3" customWidth="1"/>
    <col min="12" max="16384" width="9" style="3"/>
  </cols>
  <sheetData>
    <row r="1" spans="1:25" ht="18.75" customHeight="1" thickBot="1" x14ac:dyDescent="0.25">
      <c r="A1" s="92" t="s">
        <v>47</v>
      </c>
      <c r="B1" s="106"/>
      <c r="C1" s="106"/>
      <c r="D1" s="106"/>
      <c r="E1" s="106"/>
      <c r="F1" s="106"/>
      <c r="G1" s="106"/>
      <c r="H1" s="106"/>
      <c r="I1" s="106"/>
      <c r="J1" s="106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ht="12.75" customHeight="1" x14ac:dyDescent="0.2">
      <c r="A2" s="90"/>
      <c r="B2" s="30" t="s">
        <v>507</v>
      </c>
      <c r="C2" s="106"/>
      <c r="D2" s="106"/>
      <c r="E2" s="106"/>
      <c r="F2" s="106"/>
      <c r="G2" s="106"/>
      <c r="H2" s="106"/>
      <c r="I2" s="106"/>
      <c r="J2" s="106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5" x14ac:dyDescent="0.2">
      <c r="A3" s="90"/>
      <c r="B3" s="106"/>
      <c r="C3" s="106"/>
      <c r="D3" s="106"/>
      <c r="E3" s="106"/>
      <c r="F3" s="106"/>
      <c r="G3" s="106"/>
      <c r="H3" s="106"/>
      <c r="I3" s="106"/>
      <c r="J3" s="106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ht="36.75" customHeight="1" thickBot="1" x14ac:dyDescent="0.25">
      <c r="A4" s="90"/>
      <c r="B4" s="91" t="s">
        <v>508</v>
      </c>
      <c r="C4" s="91"/>
      <c r="D4" s="97" t="s">
        <v>383</v>
      </c>
      <c r="E4" s="380" t="s">
        <v>385</v>
      </c>
      <c r="F4" s="380"/>
      <c r="G4" s="380"/>
      <c r="H4" s="380"/>
      <c r="I4" s="380"/>
      <c r="J4" s="34" t="s">
        <v>262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5" ht="10.199999999999999" hidden="1" customHeight="1" x14ac:dyDescent="0.2">
      <c r="A5" s="90"/>
      <c r="B5" s="149"/>
      <c r="C5" s="322"/>
      <c r="D5" s="323" t="s">
        <v>238</v>
      </c>
      <c r="E5" s="323" t="s">
        <v>239</v>
      </c>
      <c r="F5" s="323" t="s">
        <v>264</v>
      </c>
      <c r="G5" s="323" t="s">
        <v>265</v>
      </c>
      <c r="H5" s="323" t="s">
        <v>266</v>
      </c>
      <c r="I5" s="323" t="s">
        <v>240</v>
      </c>
      <c r="J5" s="323" t="s">
        <v>267</v>
      </c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5" ht="21.75" customHeight="1" x14ac:dyDescent="0.2">
      <c r="A6" s="90"/>
      <c r="B6" s="189"/>
      <c r="C6" s="313" t="s">
        <v>268</v>
      </c>
      <c r="D6" s="178"/>
      <c r="E6" s="151" t="s">
        <v>491</v>
      </c>
      <c r="F6" s="151" t="s">
        <v>509</v>
      </c>
      <c r="G6" s="151" t="s">
        <v>446</v>
      </c>
      <c r="H6" s="151" t="s">
        <v>510</v>
      </c>
      <c r="I6" s="151" t="s">
        <v>511</v>
      </c>
      <c r="J6" s="178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10.199999999999999" hidden="1" customHeight="1" x14ac:dyDescent="0.2">
      <c r="A7" s="90"/>
      <c r="B7" s="150"/>
      <c r="C7" s="314"/>
      <c r="D7" s="324" t="s">
        <v>269</v>
      </c>
      <c r="E7" s="324" t="s">
        <v>270</v>
      </c>
      <c r="F7" s="324" t="s">
        <v>271</v>
      </c>
      <c r="G7" s="324" t="s">
        <v>272</v>
      </c>
      <c r="H7" s="324" t="s">
        <v>273</v>
      </c>
      <c r="I7" s="324" t="s">
        <v>243</v>
      </c>
      <c r="J7" s="324" t="s">
        <v>244</v>
      </c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</row>
    <row r="8" spans="1:25" x14ac:dyDescent="0.2">
      <c r="A8" s="90"/>
      <c r="B8" s="145" t="s">
        <v>226</v>
      </c>
      <c r="C8" s="313" t="s">
        <v>242</v>
      </c>
      <c r="D8" s="190"/>
      <c r="E8" s="190"/>
      <c r="F8" s="190"/>
      <c r="G8" s="190"/>
      <c r="H8" s="190"/>
      <c r="I8" s="190"/>
      <c r="J8" s="152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5" x14ac:dyDescent="0.2">
      <c r="A9" s="90"/>
      <c r="B9" s="175" t="s">
        <v>246</v>
      </c>
      <c r="C9" s="325" t="s">
        <v>247</v>
      </c>
      <c r="D9" s="119">
        <v>543030</v>
      </c>
      <c r="E9" s="119">
        <v>621550</v>
      </c>
      <c r="F9" s="119">
        <v>441827</v>
      </c>
      <c r="G9" s="119">
        <v>394691</v>
      </c>
      <c r="H9" s="119">
        <v>252579</v>
      </c>
      <c r="I9" s="119">
        <v>203061</v>
      </c>
      <c r="J9" s="118">
        <v>2456738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x14ac:dyDescent="0.2">
      <c r="A10" s="90"/>
      <c r="B10" s="143" t="s">
        <v>228</v>
      </c>
      <c r="C10" s="315" t="s">
        <v>248</v>
      </c>
      <c r="D10" s="121">
        <v>284131</v>
      </c>
      <c r="E10" s="121">
        <v>539786</v>
      </c>
      <c r="F10" s="121">
        <v>138024</v>
      </c>
      <c r="G10" s="121">
        <v>160289</v>
      </c>
      <c r="H10" s="121">
        <v>7978</v>
      </c>
      <c r="I10" s="121">
        <v>9686</v>
      </c>
      <c r="J10" s="120">
        <v>1139894</v>
      </c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</row>
    <row r="11" spans="1:25" x14ac:dyDescent="0.2">
      <c r="A11" s="90"/>
      <c r="B11" s="191" t="s">
        <v>229</v>
      </c>
      <c r="C11" s="316" t="s">
        <v>249</v>
      </c>
      <c r="D11" s="192">
        <v>258899</v>
      </c>
      <c r="E11" s="192">
        <v>81764</v>
      </c>
      <c r="F11" s="192">
        <v>303803</v>
      </c>
      <c r="G11" s="192">
        <v>234402</v>
      </c>
      <c r="H11" s="192">
        <v>244601</v>
      </c>
      <c r="I11" s="192">
        <v>193375</v>
      </c>
      <c r="J11" s="130">
        <v>1316844</v>
      </c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</row>
    <row r="12" spans="1:25" x14ac:dyDescent="0.2">
      <c r="A12" s="90"/>
      <c r="B12" s="145" t="s">
        <v>230</v>
      </c>
      <c r="C12" s="313" t="s">
        <v>242</v>
      </c>
      <c r="D12" s="190"/>
      <c r="E12" s="190"/>
      <c r="F12" s="190"/>
      <c r="G12" s="190"/>
      <c r="H12" s="190"/>
      <c r="I12" s="190"/>
      <c r="J12" s="152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</row>
    <row r="13" spans="1:25" x14ac:dyDescent="0.2">
      <c r="A13" s="90"/>
      <c r="B13" s="175" t="s">
        <v>246</v>
      </c>
      <c r="C13" s="317" t="s">
        <v>250</v>
      </c>
      <c r="D13" s="144">
        <v>543412</v>
      </c>
      <c r="E13" s="144">
        <v>621550</v>
      </c>
      <c r="F13" s="144">
        <v>443248</v>
      </c>
      <c r="G13" s="144">
        <v>394692</v>
      </c>
      <c r="H13" s="144">
        <v>259620</v>
      </c>
      <c r="I13" s="144">
        <v>203061</v>
      </c>
      <c r="J13" s="318">
        <v>2465583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1:25" x14ac:dyDescent="0.2">
      <c r="A14" s="90"/>
      <c r="B14" s="326" t="s">
        <v>228</v>
      </c>
      <c r="C14" s="327" t="s">
        <v>251</v>
      </c>
      <c r="D14" s="328">
        <v>284344</v>
      </c>
      <c r="E14" s="328">
        <v>539786</v>
      </c>
      <c r="F14" s="328">
        <v>138024</v>
      </c>
      <c r="G14" s="328">
        <v>160290</v>
      </c>
      <c r="H14" s="328">
        <v>7982</v>
      </c>
      <c r="I14" s="328">
        <v>9686</v>
      </c>
      <c r="J14" s="329">
        <v>1140112</v>
      </c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1:25" x14ac:dyDescent="0.2">
      <c r="A15" s="90"/>
      <c r="B15" s="193" t="s">
        <v>229</v>
      </c>
      <c r="C15" s="330" t="s">
        <v>252</v>
      </c>
      <c r="D15" s="331">
        <v>259068</v>
      </c>
      <c r="E15" s="331">
        <v>81764</v>
      </c>
      <c r="F15" s="331">
        <v>305224</v>
      </c>
      <c r="G15" s="331">
        <v>234402</v>
      </c>
      <c r="H15" s="331">
        <v>251638</v>
      </c>
      <c r="I15" s="331">
        <v>193375</v>
      </c>
      <c r="J15" s="332">
        <v>1325471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1:25" x14ac:dyDescent="0.2">
      <c r="A16" s="90"/>
      <c r="B16" s="145" t="s">
        <v>231</v>
      </c>
      <c r="C16" s="313" t="s">
        <v>242</v>
      </c>
      <c r="D16" s="190"/>
      <c r="E16" s="190"/>
      <c r="F16" s="190"/>
      <c r="G16" s="190"/>
      <c r="H16" s="190"/>
      <c r="I16" s="190"/>
      <c r="J16" s="152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</row>
    <row r="17" spans="1:25" x14ac:dyDescent="0.2">
      <c r="A17" s="90"/>
      <c r="B17" s="175" t="s">
        <v>246</v>
      </c>
      <c r="C17" s="333" t="s">
        <v>253</v>
      </c>
      <c r="D17" s="334">
        <v>350914</v>
      </c>
      <c r="E17" s="334">
        <v>577171</v>
      </c>
      <c r="F17" s="334">
        <v>413618</v>
      </c>
      <c r="G17" s="334">
        <v>405456</v>
      </c>
      <c r="H17" s="334">
        <v>241887</v>
      </c>
      <c r="I17" s="334">
        <v>155100</v>
      </c>
      <c r="J17" s="335">
        <v>2144146</v>
      </c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</row>
    <row r="18" spans="1:25" x14ac:dyDescent="0.2">
      <c r="A18" s="90"/>
      <c r="B18" s="326" t="s">
        <v>228</v>
      </c>
      <c r="C18" s="327" t="s">
        <v>254</v>
      </c>
      <c r="D18" s="328">
        <v>180479</v>
      </c>
      <c r="E18" s="328">
        <v>512154</v>
      </c>
      <c r="F18" s="328">
        <v>134175</v>
      </c>
      <c r="G18" s="328">
        <v>172107</v>
      </c>
      <c r="H18" s="328">
        <v>5700</v>
      </c>
      <c r="I18" s="328">
        <v>-2877</v>
      </c>
      <c r="J18" s="329">
        <v>1001738</v>
      </c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</row>
    <row r="19" spans="1:25" x14ac:dyDescent="0.2">
      <c r="A19" s="90"/>
      <c r="B19" s="193" t="s">
        <v>229</v>
      </c>
      <c r="C19" s="330" t="s">
        <v>255</v>
      </c>
      <c r="D19" s="331">
        <v>170435</v>
      </c>
      <c r="E19" s="331">
        <v>65017</v>
      </c>
      <c r="F19" s="331">
        <v>279443</v>
      </c>
      <c r="G19" s="331">
        <v>233349</v>
      </c>
      <c r="H19" s="331">
        <v>236187</v>
      </c>
      <c r="I19" s="331">
        <v>157977</v>
      </c>
      <c r="J19" s="332">
        <v>1142408</v>
      </c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</row>
    <row r="20" spans="1:25" x14ac:dyDescent="0.2">
      <c r="A20" s="90"/>
      <c r="B20" s="145" t="s">
        <v>232</v>
      </c>
      <c r="C20" s="313" t="s">
        <v>242</v>
      </c>
      <c r="D20" s="190"/>
      <c r="E20" s="190"/>
      <c r="F20" s="190"/>
      <c r="G20" s="190"/>
      <c r="H20" s="190"/>
      <c r="I20" s="190"/>
      <c r="J20" s="152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</row>
    <row r="21" spans="1:25" x14ac:dyDescent="0.2">
      <c r="A21" s="90"/>
      <c r="B21" s="175" t="s">
        <v>246</v>
      </c>
      <c r="C21" s="333" t="s">
        <v>256</v>
      </c>
      <c r="D21" s="334">
        <v>0</v>
      </c>
      <c r="E21" s="334">
        <v>0</v>
      </c>
      <c r="F21" s="334">
        <v>0</v>
      </c>
      <c r="G21" s="334">
        <v>0</v>
      </c>
      <c r="H21" s="334">
        <v>0</v>
      </c>
      <c r="I21" s="334">
        <v>0</v>
      </c>
      <c r="J21" s="335">
        <v>0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</row>
    <row r="22" spans="1:25" x14ac:dyDescent="0.2">
      <c r="A22" s="90"/>
      <c r="B22" s="326" t="s">
        <v>233</v>
      </c>
      <c r="C22" s="327" t="s">
        <v>257</v>
      </c>
      <c r="D22" s="328">
        <v>0</v>
      </c>
      <c r="E22" s="328">
        <v>0</v>
      </c>
      <c r="F22" s="328">
        <v>0</v>
      </c>
      <c r="G22" s="328">
        <v>0</v>
      </c>
      <c r="H22" s="328">
        <v>0</v>
      </c>
      <c r="I22" s="328">
        <v>0</v>
      </c>
      <c r="J22" s="329">
        <v>0</v>
      </c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</row>
    <row r="23" spans="1:25" x14ac:dyDescent="0.2">
      <c r="A23" s="90"/>
      <c r="B23" s="336" t="s">
        <v>229</v>
      </c>
      <c r="C23" s="337" t="s">
        <v>258</v>
      </c>
      <c r="D23" s="338">
        <v>0</v>
      </c>
      <c r="E23" s="338">
        <v>0</v>
      </c>
      <c r="F23" s="338">
        <v>0</v>
      </c>
      <c r="G23" s="338">
        <v>0</v>
      </c>
      <c r="H23" s="338">
        <v>0</v>
      </c>
      <c r="I23" s="338">
        <v>0</v>
      </c>
      <c r="J23" s="339">
        <v>0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1:25" x14ac:dyDescent="0.2">
      <c r="A24" s="90"/>
      <c r="B24" s="145" t="s">
        <v>234</v>
      </c>
      <c r="C24" s="313" t="s">
        <v>259</v>
      </c>
      <c r="D24" s="133">
        <v>-16374</v>
      </c>
      <c r="E24" s="133">
        <v>24218</v>
      </c>
      <c r="F24" s="133">
        <v>11747</v>
      </c>
      <c r="G24" s="133">
        <v>28704</v>
      </c>
      <c r="H24" s="133">
        <v>61994</v>
      </c>
      <c r="I24" s="133">
        <v>22860</v>
      </c>
      <c r="J24" s="131">
        <v>133149</v>
      </c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</row>
    <row r="25" spans="1:25" x14ac:dyDescent="0.2">
      <c r="A25" s="90"/>
      <c r="B25" s="145" t="s">
        <v>235</v>
      </c>
      <c r="C25" s="313" t="s">
        <v>260</v>
      </c>
      <c r="D25" s="176"/>
      <c r="E25" s="176"/>
      <c r="F25" s="176"/>
      <c r="G25" s="176"/>
      <c r="H25" s="176"/>
      <c r="I25" s="176"/>
      <c r="J25" s="152">
        <v>18795</v>
      </c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</row>
    <row r="26" spans="1:25" ht="10.8" thickBot="1" x14ac:dyDescent="0.25">
      <c r="A26" s="90"/>
      <c r="B26" s="95" t="s">
        <v>236</v>
      </c>
      <c r="C26" s="321" t="s">
        <v>261</v>
      </c>
      <c r="D26" s="177"/>
      <c r="E26" s="177"/>
      <c r="F26" s="177"/>
      <c r="G26" s="177"/>
      <c r="H26" s="177"/>
      <c r="I26" s="177"/>
      <c r="J26" s="153">
        <v>151944</v>
      </c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</row>
    <row r="27" spans="1:25" x14ac:dyDescent="0.2">
      <c r="A27" s="90"/>
      <c r="B27" s="381" t="s">
        <v>384</v>
      </c>
      <c r="C27" s="381"/>
      <c r="D27" s="381"/>
      <c r="E27" s="381"/>
      <c r="F27" s="381"/>
      <c r="G27" s="381"/>
      <c r="H27" s="381"/>
      <c r="I27" s="381"/>
      <c r="J27" s="381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1:25" x14ac:dyDescent="0.2">
      <c r="A28" s="90"/>
      <c r="B28" s="106"/>
      <c r="C28" s="106"/>
      <c r="D28" s="106"/>
      <c r="E28" s="106"/>
      <c r="F28" s="106"/>
      <c r="G28" s="106"/>
      <c r="H28" s="106"/>
      <c r="I28" s="106"/>
      <c r="J28" s="106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</row>
    <row r="29" spans="1:25" x14ac:dyDescent="0.2">
      <c r="A29" s="90"/>
      <c r="B29" s="106"/>
      <c r="C29" s="106"/>
      <c r="D29" s="106"/>
      <c r="E29" s="106"/>
      <c r="F29" s="106"/>
      <c r="G29" s="106"/>
      <c r="H29" s="106"/>
      <c r="I29" s="106"/>
      <c r="J29" s="106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</row>
    <row r="30" spans="1:25" x14ac:dyDescent="0.2">
      <c r="A30" s="90"/>
      <c r="B30" s="106"/>
      <c r="C30" s="106"/>
      <c r="D30" s="106"/>
      <c r="E30" s="106"/>
      <c r="F30" s="106"/>
      <c r="G30" s="106"/>
      <c r="H30" s="106"/>
      <c r="I30" s="106"/>
      <c r="J30" s="106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</row>
    <row r="31" spans="1:25" x14ac:dyDescent="0.2">
      <c r="A31" s="90"/>
      <c r="B31" s="106"/>
      <c r="C31" s="106"/>
      <c r="D31" s="106"/>
      <c r="E31" s="106"/>
      <c r="F31" s="106"/>
      <c r="G31" s="106"/>
      <c r="H31" s="106"/>
      <c r="I31" s="106"/>
      <c r="J31" s="106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</row>
    <row r="32" spans="1:25" x14ac:dyDescent="0.2">
      <c r="A32" s="90"/>
      <c r="B32" s="106"/>
      <c r="C32" s="106"/>
      <c r="D32" s="106"/>
      <c r="E32" s="106"/>
      <c r="F32" s="106"/>
      <c r="G32" s="106"/>
      <c r="H32" s="106"/>
      <c r="I32" s="106"/>
      <c r="J32" s="106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</row>
    <row r="33" spans="1:25" x14ac:dyDescent="0.2">
      <c r="A33" s="90"/>
      <c r="B33" s="106"/>
      <c r="C33" s="106"/>
      <c r="D33" s="106"/>
      <c r="E33" s="106"/>
      <c r="F33" s="106"/>
      <c r="G33" s="106"/>
      <c r="H33" s="106"/>
      <c r="I33" s="106"/>
      <c r="J33" s="106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</row>
    <row r="34" spans="1:25" x14ac:dyDescent="0.2">
      <c r="A34" s="90"/>
      <c r="B34" s="106"/>
      <c r="C34" s="106"/>
      <c r="D34" s="106"/>
      <c r="E34" s="106"/>
      <c r="F34" s="106"/>
      <c r="G34" s="106"/>
      <c r="H34" s="106"/>
      <c r="I34" s="106"/>
      <c r="J34" s="106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</row>
    <row r="35" spans="1:25" x14ac:dyDescent="0.2">
      <c r="A35" s="90"/>
      <c r="B35" s="106"/>
      <c r="C35" s="106"/>
      <c r="D35" s="106"/>
      <c r="E35" s="106"/>
      <c r="F35" s="106"/>
      <c r="G35" s="106"/>
      <c r="H35" s="106"/>
      <c r="I35" s="106"/>
      <c r="J35" s="106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</row>
    <row r="36" spans="1:25" x14ac:dyDescent="0.2">
      <c r="A36" s="90"/>
      <c r="B36" s="106"/>
      <c r="C36" s="106"/>
      <c r="D36" s="106"/>
      <c r="E36" s="106"/>
      <c r="F36" s="106"/>
      <c r="G36" s="106"/>
      <c r="H36" s="106"/>
      <c r="I36" s="106"/>
      <c r="J36" s="106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</row>
    <row r="37" spans="1:25" x14ac:dyDescent="0.2">
      <c r="A37" s="90"/>
      <c r="B37" s="106"/>
      <c r="C37" s="106"/>
      <c r="D37" s="106"/>
      <c r="E37" s="106"/>
      <c r="F37" s="106"/>
      <c r="G37" s="106"/>
      <c r="H37" s="106"/>
      <c r="I37" s="106"/>
      <c r="J37" s="106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</row>
    <row r="38" spans="1:25" x14ac:dyDescent="0.2">
      <c r="A38" s="90"/>
      <c r="B38" s="106"/>
      <c r="C38" s="106"/>
      <c r="D38" s="106"/>
      <c r="E38" s="106"/>
      <c r="F38" s="106"/>
      <c r="G38" s="106"/>
      <c r="H38" s="106"/>
      <c r="I38" s="106"/>
      <c r="J38" s="106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</row>
    <row r="39" spans="1:25" x14ac:dyDescent="0.2">
      <c r="A39" s="90"/>
      <c r="B39" s="106"/>
      <c r="C39" s="106"/>
      <c r="D39" s="106"/>
      <c r="E39" s="106"/>
      <c r="F39" s="106"/>
      <c r="G39" s="106"/>
      <c r="H39" s="106"/>
      <c r="I39" s="106"/>
      <c r="J39" s="106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</row>
    <row r="40" spans="1:25" x14ac:dyDescent="0.2">
      <c r="A40" s="90"/>
      <c r="B40" s="106"/>
      <c r="C40" s="106"/>
      <c r="D40" s="106"/>
      <c r="E40" s="106"/>
      <c r="F40" s="106"/>
      <c r="G40" s="106"/>
      <c r="H40" s="106"/>
      <c r="I40" s="106"/>
      <c r="J40" s="106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</row>
    <row r="41" spans="1:25" x14ac:dyDescent="0.2">
      <c r="A41" s="90"/>
      <c r="B41" s="106"/>
      <c r="C41" s="106"/>
      <c r="D41" s="106"/>
      <c r="E41" s="106"/>
      <c r="F41" s="106"/>
      <c r="G41" s="106"/>
      <c r="H41" s="106"/>
      <c r="I41" s="106"/>
      <c r="J41" s="106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</row>
    <row r="42" spans="1:25" x14ac:dyDescent="0.2">
      <c r="A42" s="90"/>
      <c r="B42" s="106"/>
      <c r="C42" s="106"/>
      <c r="D42" s="106"/>
      <c r="E42" s="106"/>
      <c r="F42" s="106"/>
      <c r="G42" s="106"/>
      <c r="H42" s="106"/>
      <c r="I42" s="106"/>
      <c r="J42" s="106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</row>
    <row r="43" spans="1:25" x14ac:dyDescent="0.2">
      <c r="A43" s="90"/>
      <c r="B43" s="106"/>
      <c r="C43" s="106"/>
      <c r="D43" s="106"/>
      <c r="E43" s="106"/>
      <c r="F43" s="106"/>
      <c r="G43" s="106"/>
      <c r="H43" s="106"/>
      <c r="I43" s="106"/>
      <c r="J43" s="106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</row>
    <row r="44" spans="1:25" x14ac:dyDescent="0.2">
      <c r="A44" s="90"/>
      <c r="B44" s="106"/>
      <c r="C44" s="106"/>
      <c r="D44" s="106"/>
      <c r="E44" s="106"/>
      <c r="F44" s="106"/>
      <c r="G44" s="106"/>
      <c r="H44" s="106"/>
      <c r="I44" s="106"/>
      <c r="J44" s="106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</row>
    <row r="45" spans="1:25" x14ac:dyDescent="0.2">
      <c r="A45" s="90"/>
      <c r="B45" s="106"/>
      <c r="C45" s="106"/>
      <c r="D45" s="106"/>
      <c r="E45" s="106"/>
      <c r="F45" s="106"/>
      <c r="G45" s="106"/>
      <c r="H45" s="106"/>
      <c r="I45" s="106"/>
      <c r="J45" s="106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</row>
    <row r="46" spans="1:25" x14ac:dyDescent="0.2">
      <c r="A46" s="90"/>
      <c r="B46" s="106"/>
      <c r="C46" s="106"/>
      <c r="D46" s="106"/>
      <c r="E46" s="106"/>
      <c r="F46" s="106"/>
      <c r="G46" s="106"/>
      <c r="H46" s="106"/>
      <c r="I46" s="106"/>
      <c r="J46" s="106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</row>
    <row r="47" spans="1:25" x14ac:dyDescent="0.2">
      <c r="A47" s="90"/>
      <c r="B47" s="106"/>
      <c r="C47" s="106"/>
      <c r="D47" s="106"/>
      <c r="E47" s="106"/>
      <c r="F47" s="106"/>
      <c r="G47" s="106"/>
      <c r="H47" s="106"/>
      <c r="I47" s="106"/>
      <c r="J47" s="106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</row>
    <row r="48" spans="1:25" x14ac:dyDescent="0.2">
      <c r="A48" s="90"/>
      <c r="B48" s="106"/>
      <c r="C48" s="106"/>
      <c r="D48" s="106"/>
      <c r="E48" s="106"/>
      <c r="F48" s="106"/>
      <c r="G48" s="106"/>
      <c r="H48" s="106"/>
      <c r="I48" s="106"/>
      <c r="J48" s="106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</row>
    <row r="49" spans="1:25" x14ac:dyDescent="0.2">
      <c r="A49" s="90"/>
      <c r="B49" s="106"/>
      <c r="C49" s="106"/>
      <c r="D49" s="106"/>
      <c r="E49" s="106"/>
      <c r="F49" s="106"/>
      <c r="G49" s="106"/>
      <c r="H49" s="106"/>
      <c r="I49" s="106"/>
      <c r="J49" s="106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</row>
    <row r="50" spans="1:25" x14ac:dyDescent="0.2">
      <c r="A50" s="90"/>
      <c r="B50" s="106"/>
      <c r="C50" s="106"/>
      <c r="D50" s="106"/>
      <c r="E50" s="106"/>
      <c r="F50" s="106"/>
      <c r="G50" s="106"/>
      <c r="H50" s="106"/>
      <c r="I50" s="106"/>
      <c r="J50" s="106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</row>
    <row r="51" spans="1:25" x14ac:dyDescent="0.2">
      <c r="A51" s="90"/>
      <c r="B51" s="106"/>
      <c r="C51" s="106"/>
      <c r="D51" s="106"/>
      <c r="E51" s="106"/>
      <c r="F51" s="106"/>
      <c r="G51" s="106"/>
      <c r="H51" s="106"/>
      <c r="I51" s="106"/>
      <c r="J51" s="106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</row>
    <row r="52" spans="1:25" x14ac:dyDescent="0.2">
      <c r="A52" s="90"/>
      <c r="B52" s="106"/>
      <c r="C52" s="106"/>
      <c r="D52" s="106"/>
      <c r="E52" s="106"/>
      <c r="F52" s="106"/>
      <c r="G52" s="106"/>
      <c r="H52" s="106"/>
      <c r="I52" s="106"/>
      <c r="J52" s="106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</row>
    <row r="53" spans="1:25" x14ac:dyDescent="0.2">
      <c r="A53" s="90"/>
      <c r="B53" s="106"/>
      <c r="C53" s="106"/>
      <c r="D53" s="106"/>
      <c r="E53" s="106"/>
      <c r="F53" s="106"/>
      <c r="G53" s="106"/>
      <c r="H53" s="106"/>
      <c r="I53" s="106"/>
      <c r="J53" s="106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</row>
    <row r="54" spans="1:25" x14ac:dyDescent="0.2">
      <c r="A54" s="90"/>
      <c r="B54" s="106"/>
      <c r="C54" s="106"/>
      <c r="D54" s="106"/>
      <c r="E54" s="106"/>
      <c r="F54" s="106"/>
      <c r="G54" s="106"/>
      <c r="H54" s="106"/>
      <c r="I54" s="106"/>
      <c r="J54" s="106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</row>
    <row r="55" spans="1:25" x14ac:dyDescent="0.2">
      <c r="A55" s="90"/>
      <c r="B55" s="106"/>
      <c r="C55" s="106"/>
      <c r="D55" s="106"/>
      <c r="E55" s="106"/>
      <c r="F55" s="106"/>
      <c r="G55" s="106"/>
      <c r="H55" s="106"/>
      <c r="I55" s="106"/>
      <c r="J55" s="106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</row>
    <row r="56" spans="1:25" x14ac:dyDescent="0.2">
      <c r="A56" s="90"/>
      <c r="B56" s="106"/>
      <c r="C56" s="106"/>
      <c r="D56" s="106"/>
      <c r="E56" s="106"/>
      <c r="F56" s="106"/>
      <c r="G56" s="106"/>
      <c r="H56" s="106"/>
      <c r="I56" s="106"/>
      <c r="J56" s="106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</row>
    <row r="57" spans="1:25" x14ac:dyDescent="0.2">
      <c r="A57" s="90"/>
      <c r="B57" s="106"/>
      <c r="C57" s="106"/>
      <c r="D57" s="106"/>
      <c r="E57" s="106"/>
      <c r="F57" s="106"/>
      <c r="G57" s="106"/>
      <c r="H57" s="106"/>
      <c r="I57" s="106"/>
      <c r="J57" s="106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</row>
    <row r="58" spans="1:25" x14ac:dyDescent="0.2">
      <c r="A58" s="90"/>
      <c r="B58" s="106"/>
      <c r="C58" s="106"/>
      <c r="D58" s="106"/>
      <c r="E58" s="106"/>
      <c r="F58" s="106"/>
      <c r="G58" s="106"/>
      <c r="H58" s="106"/>
      <c r="I58" s="106"/>
      <c r="J58" s="106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</row>
    <row r="59" spans="1:25" x14ac:dyDescent="0.2">
      <c r="A59" s="90"/>
      <c r="B59" s="106"/>
      <c r="C59" s="106"/>
      <c r="D59" s="106"/>
      <c r="E59" s="106"/>
      <c r="F59" s="106"/>
      <c r="G59" s="106"/>
      <c r="H59" s="106"/>
      <c r="I59" s="106"/>
      <c r="J59" s="106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</row>
    <row r="60" spans="1:25" x14ac:dyDescent="0.2">
      <c r="A60" s="90"/>
      <c r="B60" s="106"/>
      <c r="C60" s="106"/>
      <c r="D60" s="106"/>
      <c r="E60" s="106"/>
      <c r="F60" s="106"/>
      <c r="G60" s="106"/>
      <c r="H60" s="106"/>
      <c r="I60" s="106"/>
      <c r="J60" s="106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</row>
    <row r="61" spans="1:25" x14ac:dyDescent="0.2">
      <c r="A61" s="90"/>
      <c r="B61" s="106"/>
      <c r="C61" s="106"/>
      <c r="D61" s="106"/>
      <c r="E61" s="106"/>
      <c r="F61" s="106"/>
      <c r="G61" s="106"/>
      <c r="H61" s="106"/>
      <c r="I61" s="106"/>
      <c r="J61" s="106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</row>
    <row r="62" spans="1:25" x14ac:dyDescent="0.2">
      <c r="A62" s="90"/>
      <c r="B62" s="106"/>
      <c r="C62" s="106"/>
      <c r="D62" s="106"/>
      <c r="E62" s="106"/>
      <c r="F62" s="106"/>
      <c r="G62" s="106"/>
      <c r="H62" s="106"/>
      <c r="I62" s="106"/>
      <c r="J62" s="106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</row>
    <row r="63" spans="1:25" x14ac:dyDescent="0.2">
      <c r="A63" s="90"/>
      <c r="B63" s="106"/>
      <c r="C63" s="106"/>
      <c r="D63" s="106"/>
      <c r="E63" s="106"/>
      <c r="F63" s="106"/>
      <c r="G63" s="106"/>
      <c r="H63" s="106"/>
      <c r="I63" s="106"/>
      <c r="J63" s="106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</row>
    <row r="64" spans="1:25" x14ac:dyDescent="0.2">
      <c r="A64" s="90"/>
      <c r="B64" s="106"/>
      <c r="C64" s="106"/>
      <c r="D64" s="106"/>
      <c r="E64" s="106"/>
      <c r="F64" s="106"/>
      <c r="G64" s="106"/>
      <c r="H64" s="106"/>
      <c r="I64" s="106"/>
      <c r="J64" s="106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</row>
    <row r="65" spans="1:25" x14ac:dyDescent="0.2">
      <c r="A65" s="90"/>
      <c r="B65" s="106"/>
      <c r="C65" s="106"/>
      <c r="D65" s="106"/>
      <c r="E65" s="106"/>
      <c r="F65" s="106"/>
      <c r="G65" s="106"/>
      <c r="H65" s="106"/>
      <c r="I65" s="106"/>
      <c r="J65" s="106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</row>
    <row r="66" spans="1:25" x14ac:dyDescent="0.2">
      <c r="A66" s="90"/>
      <c r="B66" s="106"/>
      <c r="C66" s="106"/>
      <c r="D66" s="106"/>
      <c r="E66" s="106"/>
      <c r="F66" s="106"/>
      <c r="G66" s="106"/>
      <c r="H66" s="106"/>
      <c r="I66" s="106"/>
      <c r="J66" s="106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</row>
    <row r="67" spans="1:25" x14ac:dyDescent="0.2">
      <c r="A67" s="90"/>
      <c r="B67" s="106"/>
      <c r="C67" s="106"/>
      <c r="D67" s="106"/>
      <c r="E67" s="106"/>
      <c r="F67" s="106"/>
      <c r="G67" s="106"/>
      <c r="H67" s="106"/>
      <c r="I67" s="106"/>
      <c r="J67" s="106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</row>
    <row r="68" spans="1:25" x14ac:dyDescent="0.2">
      <c r="A68" s="90"/>
      <c r="B68" s="106"/>
      <c r="C68" s="106"/>
      <c r="D68" s="106"/>
      <c r="E68" s="106"/>
      <c r="F68" s="106"/>
      <c r="G68" s="106"/>
      <c r="H68" s="106"/>
      <c r="I68" s="106"/>
      <c r="J68" s="106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</row>
    <row r="69" spans="1:25" x14ac:dyDescent="0.2">
      <c r="A69" s="90"/>
      <c r="B69" s="106"/>
      <c r="C69" s="106"/>
      <c r="D69" s="106"/>
      <c r="E69" s="106"/>
      <c r="F69" s="106"/>
      <c r="G69" s="106"/>
      <c r="H69" s="106"/>
      <c r="I69" s="106"/>
      <c r="J69" s="106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</row>
    <row r="70" spans="1:25" x14ac:dyDescent="0.2">
      <c r="A70" s="90"/>
      <c r="B70" s="106"/>
      <c r="C70" s="106"/>
      <c r="D70" s="106"/>
      <c r="E70" s="106"/>
      <c r="F70" s="106"/>
      <c r="G70" s="106"/>
      <c r="H70" s="106"/>
      <c r="I70" s="106"/>
      <c r="J70" s="106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</row>
    <row r="71" spans="1:25" x14ac:dyDescent="0.2">
      <c r="A71" s="90"/>
      <c r="B71" s="106"/>
      <c r="C71" s="106"/>
      <c r="D71" s="106"/>
      <c r="E71" s="106"/>
      <c r="F71" s="106"/>
      <c r="G71" s="106"/>
      <c r="H71" s="106"/>
      <c r="I71" s="106"/>
      <c r="J71" s="106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</row>
    <row r="72" spans="1:25" x14ac:dyDescent="0.2">
      <c r="A72" s="90"/>
      <c r="B72" s="106"/>
      <c r="C72" s="106"/>
      <c r="D72" s="106"/>
      <c r="E72" s="106"/>
      <c r="F72" s="106"/>
      <c r="G72" s="106"/>
      <c r="H72" s="106"/>
      <c r="I72" s="106"/>
      <c r="J72" s="106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</row>
    <row r="73" spans="1:25" x14ac:dyDescent="0.2">
      <c r="A73" s="90"/>
      <c r="B73" s="106"/>
      <c r="C73" s="106"/>
      <c r="D73" s="106"/>
      <c r="E73" s="106"/>
      <c r="F73" s="106"/>
      <c r="G73" s="106"/>
      <c r="H73" s="106"/>
      <c r="I73" s="106"/>
      <c r="J73" s="106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</row>
    <row r="74" spans="1:25" x14ac:dyDescent="0.2">
      <c r="A74" s="90"/>
      <c r="B74" s="106"/>
      <c r="C74" s="106"/>
      <c r="D74" s="106"/>
      <c r="E74" s="106"/>
      <c r="F74" s="106"/>
      <c r="G74" s="106"/>
      <c r="H74" s="106"/>
      <c r="I74" s="106"/>
      <c r="J74" s="106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</row>
    <row r="75" spans="1:25" x14ac:dyDescent="0.2">
      <c r="A75" s="90"/>
      <c r="B75" s="106"/>
      <c r="C75" s="106"/>
      <c r="D75" s="106"/>
      <c r="E75" s="106"/>
      <c r="F75" s="106"/>
      <c r="G75" s="106"/>
      <c r="H75" s="106"/>
      <c r="I75" s="106"/>
      <c r="J75" s="106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</row>
    <row r="76" spans="1:25" x14ac:dyDescent="0.2">
      <c r="A76" s="90"/>
      <c r="B76" s="106"/>
      <c r="C76" s="106"/>
      <c r="D76" s="106"/>
      <c r="E76" s="106"/>
      <c r="F76" s="106"/>
      <c r="G76" s="106"/>
      <c r="H76" s="106"/>
      <c r="I76" s="106"/>
      <c r="J76" s="106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</row>
    <row r="77" spans="1:25" x14ac:dyDescent="0.2">
      <c r="A77" s="90"/>
      <c r="B77" s="106"/>
      <c r="C77" s="106"/>
      <c r="D77" s="106"/>
      <c r="E77" s="106"/>
      <c r="F77" s="106"/>
      <c r="G77" s="106"/>
      <c r="H77" s="106"/>
      <c r="I77" s="106"/>
      <c r="J77" s="106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</row>
    <row r="78" spans="1:25" x14ac:dyDescent="0.2">
      <c r="A78" s="90"/>
      <c r="B78" s="106"/>
      <c r="C78" s="106"/>
      <c r="D78" s="106"/>
      <c r="E78" s="106"/>
      <c r="F78" s="106"/>
      <c r="G78" s="106"/>
      <c r="H78" s="106"/>
      <c r="I78" s="106"/>
      <c r="J78" s="106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</row>
    <row r="79" spans="1:25" x14ac:dyDescent="0.2">
      <c r="A79" s="90"/>
      <c r="B79" s="106"/>
      <c r="C79" s="106"/>
      <c r="D79" s="106"/>
      <c r="E79" s="106"/>
      <c r="F79" s="106"/>
      <c r="G79" s="106"/>
      <c r="H79" s="106"/>
      <c r="I79" s="106"/>
      <c r="J79" s="106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</row>
    <row r="80" spans="1:25" x14ac:dyDescent="0.2">
      <c r="A80" s="90"/>
      <c r="B80" s="106"/>
      <c r="C80" s="106"/>
      <c r="D80" s="106"/>
      <c r="E80" s="106"/>
      <c r="F80" s="106"/>
      <c r="G80" s="106"/>
      <c r="H80" s="106"/>
      <c r="I80" s="106"/>
      <c r="J80" s="106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</row>
    <row r="81" spans="1:25" x14ac:dyDescent="0.2">
      <c r="A81" s="90"/>
      <c r="B81" s="106"/>
      <c r="C81" s="106"/>
      <c r="D81" s="106"/>
      <c r="E81" s="106"/>
      <c r="F81" s="106"/>
      <c r="G81" s="106"/>
      <c r="H81" s="106"/>
      <c r="I81" s="106"/>
      <c r="J81" s="106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</row>
    <row r="82" spans="1:25" x14ac:dyDescent="0.2">
      <c r="A82" s="90"/>
      <c r="B82" s="106"/>
      <c r="C82" s="106"/>
      <c r="D82" s="106"/>
      <c r="E82" s="106"/>
      <c r="F82" s="106"/>
      <c r="G82" s="106"/>
      <c r="H82" s="106"/>
      <c r="I82" s="106"/>
      <c r="J82" s="106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</row>
    <row r="83" spans="1:25" x14ac:dyDescent="0.2">
      <c r="A83" s="90"/>
      <c r="B83" s="106"/>
      <c r="C83" s="106"/>
      <c r="D83" s="106"/>
      <c r="E83" s="106"/>
      <c r="F83" s="106"/>
      <c r="G83" s="106"/>
      <c r="H83" s="106"/>
      <c r="I83" s="106"/>
      <c r="J83" s="106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</row>
    <row r="84" spans="1:25" x14ac:dyDescent="0.2">
      <c r="A84" s="90"/>
      <c r="B84" s="106"/>
      <c r="C84" s="106"/>
      <c r="D84" s="106"/>
      <c r="E84" s="106"/>
      <c r="F84" s="106"/>
      <c r="G84" s="106"/>
      <c r="H84" s="106"/>
      <c r="I84" s="106"/>
      <c r="J84" s="106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</row>
    <row r="85" spans="1:25" x14ac:dyDescent="0.2">
      <c r="A85" s="90"/>
      <c r="B85" s="106"/>
      <c r="C85" s="106"/>
      <c r="D85" s="106"/>
      <c r="E85" s="106"/>
      <c r="F85" s="106"/>
      <c r="G85" s="106"/>
      <c r="H85" s="106"/>
      <c r="I85" s="106"/>
      <c r="J85" s="106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</row>
    <row r="86" spans="1:25" x14ac:dyDescent="0.2">
      <c r="A86" s="90"/>
      <c r="B86" s="106"/>
      <c r="C86" s="106"/>
      <c r="D86" s="106"/>
      <c r="E86" s="106"/>
      <c r="F86" s="106"/>
      <c r="G86" s="106"/>
      <c r="H86" s="106"/>
      <c r="I86" s="106"/>
      <c r="J86" s="106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</row>
    <row r="87" spans="1:25" x14ac:dyDescent="0.2">
      <c r="A87" s="90"/>
      <c r="B87" s="106"/>
      <c r="C87" s="106"/>
      <c r="D87" s="106"/>
      <c r="E87" s="106"/>
      <c r="F87" s="106"/>
      <c r="G87" s="106"/>
      <c r="H87" s="106"/>
      <c r="I87" s="106"/>
      <c r="J87" s="106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</row>
    <row r="88" spans="1:25" x14ac:dyDescent="0.2">
      <c r="A88" s="90"/>
      <c r="B88" s="106"/>
      <c r="C88" s="106"/>
      <c r="D88" s="106"/>
      <c r="E88" s="106"/>
      <c r="F88" s="106"/>
      <c r="G88" s="106"/>
      <c r="H88" s="106"/>
      <c r="I88" s="106"/>
      <c r="J88" s="106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</row>
    <row r="89" spans="1:25" x14ac:dyDescent="0.2">
      <c r="A89" s="90"/>
      <c r="B89" s="106"/>
      <c r="C89" s="106"/>
      <c r="D89" s="106"/>
      <c r="E89" s="106"/>
      <c r="F89" s="106"/>
      <c r="G89" s="106"/>
      <c r="H89" s="106"/>
      <c r="I89" s="106"/>
      <c r="J89" s="106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</row>
    <row r="90" spans="1:25" x14ac:dyDescent="0.2">
      <c r="A90" s="90"/>
      <c r="B90" s="106"/>
      <c r="C90" s="106"/>
      <c r="D90" s="106"/>
      <c r="E90" s="106"/>
      <c r="F90" s="106"/>
      <c r="G90" s="106"/>
      <c r="H90" s="106"/>
      <c r="I90" s="106"/>
      <c r="J90" s="106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</row>
    <row r="91" spans="1:25" x14ac:dyDescent="0.2">
      <c r="A91" s="90"/>
      <c r="B91" s="106"/>
      <c r="C91" s="106"/>
      <c r="D91" s="106"/>
      <c r="E91" s="106"/>
      <c r="F91" s="106"/>
      <c r="G91" s="106"/>
      <c r="H91" s="106"/>
      <c r="I91" s="106"/>
      <c r="J91" s="106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</row>
    <row r="92" spans="1:25" x14ac:dyDescent="0.2">
      <c r="A92" s="90"/>
      <c r="B92" s="106"/>
      <c r="C92" s="106"/>
      <c r="D92" s="106"/>
      <c r="E92" s="106"/>
      <c r="F92" s="106"/>
      <c r="G92" s="106"/>
      <c r="H92" s="106"/>
      <c r="I92" s="106"/>
      <c r="J92" s="106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</row>
    <row r="93" spans="1:25" x14ac:dyDescent="0.2">
      <c r="A93" s="90"/>
      <c r="B93" s="106"/>
      <c r="C93" s="106"/>
      <c r="D93" s="106"/>
      <c r="E93" s="106"/>
      <c r="F93" s="106"/>
      <c r="G93" s="106"/>
      <c r="H93" s="106"/>
      <c r="I93" s="106"/>
      <c r="J93" s="106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</row>
    <row r="94" spans="1:25" x14ac:dyDescent="0.2">
      <c r="A94" s="90"/>
      <c r="B94" s="106"/>
      <c r="C94" s="106"/>
      <c r="D94" s="106"/>
      <c r="E94" s="106"/>
      <c r="F94" s="106"/>
      <c r="G94" s="106"/>
      <c r="H94" s="106"/>
      <c r="I94" s="106"/>
      <c r="J94" s="106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</row>
    <row r="95" spans="1:25" x14ac:dyDescent="0.2">
      <c r="A95" s="90"/>
      <c r="B95" s="106"/>
      <c r="C95" s="106"/>
      <c r="D95" s="106"/>
      <c r="E95" s="106"/>
      <c r="F95" s="106"/>
      <c r="G95" s="106"/>
      <c r="H95" s="106"/>
      <c r="I95" s="106"/>
      <c r="J95" s="106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</row>
    <row r="96" spans="1:25" x14ac:dyDescent="0.2">
      <c r="A96" s="90"/>
      <c r="B96" s="106"/>
      <c r="C96" s="106"/>
      <c r="D96" s="106"/>
      <c r="E96" s="106"/>
      <c r="F96" s="106"/>
      <c r="G96" s="106"/>
      <c r="H96" s="106"/>
      <c r="I96" s="106"/>
      <c r="J96" s="106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</row>
    <row r="97" spans="1:25" x14ac:dyDescent="0.2">
      <c r="A97" s="90"/>
      <c r="B97" s="106"/>
      <c r="C97" s="106"/>
      <c r="D97" s="106"/>
      <c r="E97" s="106"/>
      <c r="F97" s="106"/>
      <c r="G97" s="106"/>
      <c r="H97" s="106"/>
      <c r="I97" s="106"/>
      <c r="J97" s="106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</row>
    <row r="98" spans="1:25" x14ac:dyDescent="0.2">
      <c r="A98" s="90"/>
      <c r="B98" s="106"/>
      <c r="C98" s="106"/>
      <c r="D98" s="106"/>
      <c r="E98" s="106"/>
      <c r="F98" s="106"/>
      <c r="G98" s="106"/>
      <c r="H98" s="106"/>
      <c r="I98" s="106"/>
      <c r="J98" s="106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</row>
    <row r="99" spans="1:25" x14ac:dyDescent="0.2">
      <c r="A99" s="90"/>
      <c r="B99" s="106"/>
      <c r="C99" s="106"/>
      <c r="D99" s="106"/>
      <c r="E99" s="106"/>
      <c r="F99" s="106"/>
      <c r="G99" s="106"/>
      <c r="H99" s="106"/>
      <c r="I99" s="106"/>
      <c r="J99" s="106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</row>
    <row r="100" spans="1:25" x14ac:dyDescent="0.2">
      <c r="A100" s="90"/>
      <c r="B100" s="106"/>
      <c r="C100" s="106"/>
      <c r="D100" s="106"/>
      <c r="E100" s="106"/>
      <c r="F100" s="106"/>
      <c r="G100" s="106"/>
      <c r="H100" s="106"/>
      <c r="I100" s="106"/>
      <c r="J100" s="106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</row>
  </sheetData>
  <mergeCells count="2">
    <mergeCell ref="E4:I4"/>
    <mergeCell ref="B27:J27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2" tint="0.59999389629810485"/>
  </sheetPr>
  <dimension ref="A1:G25"/>
  <sheetViews>
    <sheetView zoomScale="106" zoomScaleNormal="106" workbookViewId="0">
      <pane xSplit="3" ySplit="6" topLeftCell="D7" activePane="bottomRight" state="frozen"/>
      <selection activeCell="E10" sqref="E10"/>
      <selection pane="topRight" activeCell="E10" sqref="E10"/>
      <selection pane="bottomLeft" activeCell="E10" sqref="E10"/>
      <selection pane="bottomRight" activeCell="E1" sqref="E1:E1048576"/>
    </sheetView>
  </sheetViews>
  <sheetFormatPr defaultColWidth="9.28515625" defaultRowHeight="10.199999999999999" x14ac:dyDescent="0.2"/>
  <cols>
    <col min="1" max="1" width="11.42578125" style="99" customWidth="1"/>
    <col min="2" max="2" width="56.85546875" style="154" customWidth="1"/>
    <col min="3" max="3" width="6.28515625" style="154" hidden="1" customWidth="1"/>
    <col min="4" max="5" width="13.42578125" style="154" customWidth="1"/>
    <col min="6" max="6" width="13.42578125" style="154" hidden="1" customWidth="1"/>
    <col min="7" max="7" width="7.7109375" style="99" customWidth="1"/>
    <col min="8" max="16384" width="9.28515625" style="99"/>
  </cols>
  <sheetData>
    <row r="1" spans="1:7" ht="17.25" customHeight="1" thickBot="1" x14ac:dyDescent="0.25">
      <c r="A1" s="98" t="s">
        <v>47</v>
      </c>
    </row>
    <row r="2" spans="1:7" ht="13.5" customHeight="1" x14ac:dyDescent="0.2">
      <c r="B2" s="30" t="s">
        <v>502</v>
      </c>
      <c r="C2" s="106"/>
      <c r="D2" s="106"/>
      <c r="E2" s="106"/>
      <c r="F2" s="106"/>
      <c r="G2" s="90"/>
    </row>
    <row r="3" spans="1:7" x14ac:dyDescent="0.2">
      <c r="B3" s="106"/>
      <c r="C3" s="106"/>
      <c r="D3" s="106"/>
      <c r="E3" s="106"/>
      <c r="F3" s="106"/>
      <c r="G3" s="90"/>
    </row>
    <row r="4" spans="1:7" x14ac:dyDescent="0.2">
      <c r="B4" s="93"/>
      <c r="C4" s="94"/>
      <c r="D4" s="106"/>
      <c r="E4" s="106"/>
      <c r="F4" s="106"/>
      <c r="G4" s="90"/>
    </row>
    <row r="5" spans="1:7" ht="45" customHeight="1" thickBot="1" x14ac:dyDescent="0.25">
      <c r="B5" s="91" t="s">
        <v>508</v>
      </c>
      <c r="C5" s="91"/>
      <c r="D5" s="279" t="s">
        <v>363</v>
      </c>
      <c r="E5" s="279" t="s">
        <v>368</v>
      </c>
      <c r="F5" s="34" t="s">
        <v>182</v>
      </c>
      <c r="G5" s="90"/>
    </row>
    <row r="6" spans="1:7" ht="10.199999999999999" hidden="1" customHeight="1" x14ac:dyDescent="0.2">
      <c r="B6" s="165"/>
      <c r="C6" s="322"/>
      <c r="D6" s="323" t="s">
        <v>263</v>
      </c>
      <c r="E6" s="323" t="s">
        <v>240</v>
      </c>
      <c r="F6" s="323"/>
      <c r="G6" s="90"/>
    </row>
    <row r="7" spans="1:7" x14ac:dyDescent="0.2">
      <c r="B7" s="145" t="s">
        <v>325</v>
      </c>
      <c r="C7" s="313" t="s">
        <v>194</v>
      </c>
      <c r="D7" s="200"/>
      <c r="E7" s="200"/>
      <c r="F7" s="222"/>
      <c r="G7" s="90"/>
    </row>
    <row r="8" spans="1:7" ht="33.75" customHeight="1" x14ac:dyDescent="0.2">
      <c r="B8" s="201" t="s">
        <v>364</v>
      </c>
      <c r="C8" s="314" t="s">
        <v>195</v>
      </c>
      <c r="D8" s="196">
        <v>0</v>
      </c>
      <c r="E8" s="196">
        <v>0</v>
      </c>
      <c r="F8" s="152">
        <v>0</v>
      </c>
      <c r="G8" s="90"/>
    </row>
    <row r="9" spans="1:7" ht="21.75" customHeight="1" x14ac:dyDescent="0.2">
      <c r="B9" s="114" t="s">
        <v>374</v>
      </c>
      <c r="C9" s="313"/>
      <c r="D9" s="200"/>
      <c r="E9" s="200"/>
      <c r="F9" s="222"/>
      <c r="G9" s="90"/>
    </row>
    <row r="10" spans="1:7" x14ac:dyDescent="0.2">
      <c r="B10" s="145" t="s">
        <v>326</v>
      </c>
      <c r="C10" s="313"/>
      <c r="D10" s="200"/>
      <c r="E10" s="200"/>
      <c r="F10" s="222"/>
      <c r="G10" s="90"/>
    </row>
    <row r="11" spans="1:7" x14ac:dyDescent="0.2">
      <c r="B11" s="145" t="s">
        <v>366</v>
      </c>
      <c r="C11" s="313" t="s">
        <v>50</v>
      </c>
      <c r="D11" s="133">
        <v>3530123</v>
      </c>
      <c r="E11" s="133">
        <v>2648138</v>
      </c>
      <c r="F11" s="152">
        <v>6178261</v>
      </c>
      <c r="G11" s="90"/>
    </row>
    <row r="12" spans="1:7" ht="22.5" customHeight="1" x14ac:dyDescent="0.2">
      <c r="B12" s="202" t="s">
        <v>367</v>
      </c>
      <c r="C12" s="340" t="s">
        <v>60</v>
      </c>
      <c r="D12" s="142">
        <v>161514</v>
      </c>
      <c r="E12" s="142">
        <v>1212545</v>
      </c>
      <c r="F12" s="118">
        <v>1374059</v>
      </c>
      <c r="G12" s="90"/>
    </row>
    <row r="13" spans="1:7" ht="22.5" customHeight="1" x14ac:dyDescent="0.2">
      <c r="B13" s="203" t="s">
        <v>328</v>
      </c>
      <c r="C13" s="341" t="s">
        <v>62</v>
      </c>
      <c r="D13" s="162">
        <v>3368609</v>
      </c>
      <c r="E13" s="162">
        <v>1435593</v>
      </c>
      <c r="F13" s="118">
        <v>4804202</v>
      </c>
      <c r="G13" s="90"/>
    </row>
    <row r="14" spans="1:7" x14ac:dyDescent="0.2">
      <c r="B14" s="150" t="s">
        <v>329</v>
      </c>
      <c r="C14" s="314" t="s">
        <v>64</v>
      </c>
      <c r="D14" s="196">
        <v>444875</v>
      </c>
      <c r="E14" s="196">
        <v>253759</v>
      </c>
      <c r="F14" s="152">
        <v>698634</v>
      </c>
      <c r="G14" s="90"/>
    </row>
    <row r="15" spans="1:7" x14ac:dyDescent="0.2">
      <c r="B15" s="145" t="s">
        <v>375</v>
      </c>
      <c r="C15" s="313"/>
      <c r="D15" s="200"/>
      <c r="E15" s="200"/>
      <c r="F15" s="222"/>
      <c r="G15" s="90"/>
    </row>
    <row r="16" spans="1:7" x14ac:dyDescent="0.2">
      <c r="B16" s="232" t="s">
        <v>325</v>
      </c>
      <c r="C16" s="340" t="s">
        <v>66</v>
      </c>
      <c r="D16" s="142">
        <v>0</v>
      </c>
      <c r="E16" s="142">
        <v>0</v>
      </c>
      <c r="F16" s="148">
        <v>0</v>
      </c>
      <c r="G16" s="90"/>
    </row>
    <row r="17" spans="2:7" x14ac:dyDescent="0.2">
      <c r="B17" s="280" t="s">
        <v>327</v>
      </c>
      <c r="C17" s="315" t="s">
        <v>68</v>
      </c>
      <c r="D17" s="121">
        <v>0</v>
      </c>
      <c r="E17" s="121">
        <v>0</v>
      </c>
      <c r="F17" s="120">
        <v>0</v>
      </c>
      <c r="G17" s="90"/>
    </row>
    <row r="18" spans="2:7" x14ac:dyDescent="0.2">
      <c r="B18" s="280" t="s">
        <v>329</v>
      </c>
      <c r="C18" s="315" t="s">
        <v>70</v>
      </c>
      <c r="D18" s="121">
        <v>0</v>
      </c>
      <c r="E18" s="121">
        <v>0</v>
      </c>
      <c r="F18" s="120">
        <v>0</v>
      </c>
      <c r="G18" s="90"/>
    </row>
    <row r="19" spans="2:7" ht="10.8" thickBot="1" x14ac:dyDescent="0.25">
      <c r="B19" s="33" t="s">
        <v>318</v>
      </c>
      <c r="C19" s="321" t="s">
        <v>82</v>
      </c>
      <c r="D19" s="204">
        <v>3974998</v>
      </c>
      <c r="E19" s="204">
        <v>2901897</v>
      </c>
      <c r="F19" s="153">
        <v>6876895</v>
      </c>
      <c r="G19" s="90"/>
    </row>
    <row r="20" spans="2:7" ht="27.75" customHeight="1" x14ac:dyDescent="0.2">
      <c r="B20" s="379" t="s">
        <v>495</v>
      </c>
      <c r="C20" s="379"/>
      <c r="D20" s="379"/>
      <c r="E20" s="379"/>
      <c r="F20" s="379"/>
      <c r="G20" s="90"/>
    </row>
    <row r="21" spans="2:7" x14ac:dyDescent="0.2">
      <c r="G21" s="90"/>
    </row>
    <row r="22" spans="2:7" x14ac:dyDescent="0.2">
      <c r="G22" s="90"/>
    </row>
    <row r="23" spans="2:7" x14ac:dyDescent="0.2">
      <c r="G23" s="90"/>
    </row>
    <row r="24" spans="2:7" x14ac:dyDescent="0.2">
      <c r="G24" s="90"/>
    </row>
    <row r="25" spans="2:7" x14ac:dyDescent="0.2">
      <c r="G25" s="90"/>
    </row>
  </sheetData>
  <mergeCells count="1">
    <mergeCell ref="B20:F20"/>
  </mergeCells>
  <hyperlinks>
    <hyperlink ref="A1" location="MAIN!A4" display="MAIN" xr:uid="{00000000-0004-0000-11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2" tint="0.59999389629810485"/>
  </sheetPr>
  <dimension ref="A1:Y100"/>
  <sheetViews>
    <sheetView workbookViewId="0">
      <pane xSplit="3" ySplit="4" topLeftCell="E5" activePane="bottomRight" state="frozen"/>
      <selection activeCell="E10" sqref="E10"/>
      <selection pane="topRight" activeCell="E10" sqref="E10"/>
      <selection pane="bottomLeft" activeCell="E10" sqref="E10"/>
      <selection pane="bottomRight" activeCell="I54" sqref="I54"/>
    </sheetView>
  </sheetViews>
  <sheetFormatPr defaultColWidth="11.140625" defaultRowHeight="10.199999999999999" x14ac:dyDescent="0.2"/>
  <cols>
    <col min="1" max="1" width="11.42578125" style="3" customWidth="1"/>
    <col min="2" max="2" width="2" style="3" customWidth="1"/>
    <col min="3" max="3" width="76" style="110" customWidth="1"/>
    <col min="4" max="4" width="6.7109375" style="108" hidden="1" customWidth="1"/>
    <col min="5" max="5" width="13.7109375" style="108" customWidth="1"/>
    <col min="6" max="6" width="16.85546875" style="108" customWidth="1"/>
    <col min="7" max="9" width="13.7109375" style="108" customWidth="1"/>
    <col min="10" max="10" width="7.42578125" style="108" customWidth="1"/>
    <col min="11" max="16384" width="11.140625" style="3"/>
  </cols>
  <sheetData>
    <row r="1" spans="1:25" ht="18.75" customHeight="1" thickBot="1" x14ac:dyDescent="0.25">
      <c r="A1" s="89" t="s">
        <v>47</v>
      </c>
      <c r="C1" s="109"/>
      <c r="D1" s="106"/>
      <c r="E1" s="106"/>
      <c r="F1" s="106"/>
      <c r="G1" s="106"/>
      <c r="H1" s="106"/>
      <c r="I1" s="106"/>
      <c r="J1" s="106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x14ac:dyDescent="0.2">
      <c r="A2" s="90"/>
      <c r="B2" s="90"/>
      <c r="C2" s="30" t="s">
        <v>514</v>
      </c>
      <c r="D2" s="106"/>
      <c r="E2" s="106"/>
      <c r="F2" s="106"/>
      <c r="G2" s="106"/>
      <c r="H2" s="106"/>
      <c r="I2" s="106"/>
      <c r="J2" s="106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5" x14ac:dyDescent="0.2">
      <c r="A3" s="90"/>
      <c r="B3" s="90"/>
      <c r="C3" s="109"/>
      <c r="D3" s="106"/>
      <c r="E3" s="106"/>
      <c r="F3" s="106"/>
      <c r="G3" s="106"/>
      <c r="H3" s="106"/>
      <c r="I3" s="106"/>
      <c r="J3" s="106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ht="33.75" customHeight="1" thickBot="1" x14ac:dyDescent="0.25">
      <c r="A4" s="90"/>
      <c r="B4" s="90"/>
      <c r="C4" s="91" t="s">
        <v>508</v>
      </c>
      <c r="D4" s="91"/>
      <c r="E4" s="34" t="s">
        <v>182</v>
      </c>
      <c r="F4" s="342" t="s">
        <v>183</v>
      </c>
      <c r="G4" s="342" t="s">
        <v>184</v>
      </c>
      <c r="H4" s="342" t="s">
        <v>185</v>
      </c>
      <c r="I4" s="342" t="s">
        <v>186</v>
      </c>
      <c r="J4" s="106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5" hidden="1" x14ac:dyDescent="0.2">
      <c r="A5" s="90"/>
      <c r="B5" s="90"/>
      <c r="C5" s="113"/>
      <c r="D5" s="343"/>
      <c r="E5" s="344" t="s">
        <v>187</v>
      </c>
      <c r="F5" s="344" t="s">
        <v>188</v>
      </c>
      <c r="G5" s="344" t="s">
        <v>189</v>
      </c>
      <c r="H5" s="344" t="s">
        <v>190</v>
      </c>
      <c r="I5" s="344" t="s">
        <v>191</v>
      </c>
      <c r="J5" s="106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5" ht="19.5" customHeight="1" x14ac:dyDescent="0.2">
      <c r="A6" s="90"/>
      <c r="B6" s="90"/>
      <c r="C6" s="114" t="s">
        <v>192</v>
      </c>
      <c r="D6" s="115"/>
      <c r="E6" s="116"/>
      <c r="F6" s="116"/>
      <c r="G6" s="116"/>
      <c r="H6" s="116"/>
      <c r="I6" s="116"/>
      <c r="J6" s="106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11.25" customHeight="1" x14ac:dyDescent="0.2">
      <c r="A7" s="90"/>
      <c r="B7" s="90"/>
      <c r="C7" s="117" t="s">
        <v>193</v>
      </c>
      <c r="D7" s="345" t="s">
        <v>194</v>
      </c>
      <c r="E7" s="118">
        <v>287040</v>
      </c>
      <c r="F7" s="119">
        <v>287040</v>
      </c>
      <c r="G7" s="179"/>
      <c r="H7" s="119">
        <v>0</v>
      </c>
      <c r="I7" s="179"/>
      <c r="J7" s="106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</row>
    <row r="8" spans="1:25" ht="11.25" customHeight="1" x14ac:dyDescent="0.2">
      <c r="A8" s="90"/>
      <c r="B8" s="90"/>
      <c r="C8" s="280" t="s">
        <v>196</v>
      </c>
      <c r="D8" s="346" t="s">
        <v>50</v>
      </c>
      <c r="E8" s="120">
        <v>179282</v>
      </c>
      <c r="F8" s="121">
        <v>179282</v>
      </c>
      <c r="G8" s="180"/>
      <c r="H8" s="121">
        <v>0</v>
      </c>
      <c r="I8" s="180"/>
      <c r="J8" s="106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5" ht="22.5" customHeight="1" x14ac:dyDescent="0.2">
      <c r="A9" s="90"/>
      <c r="B9" s="90"/>
      <c r="C9" s="280" t="s">
        <v>376</v>
      </c>
      <c r="D9" s="346" t="s">
        <v>52</v>
      </c>
      <c r="E9" s="120">
        <v>0</v>
      </c>
      <c r="F9" s="121">
        <v>0</v>
      </c>
      <c r="G9" s="180"/>
      <c r="H9" s="121">
        <v>0</v>
      </c>
      <c r="I9" s="180"/>
      <c r="J9" s="106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ht="11.25" customHeight="1" x14ac:dyDescent="0.2">
      <c r="A10" s="90"/>
      <c r="B10" s="90"/>
      <c r="C10" s="280" t="s">
        <v>197</v>
      </c>
      <c r="D10" s="346" t="s">
        <v>54</v>
      </c>
      <c r="E10" s="120">
        <v>0</v>
      </c>
      <c r="F10" s="180"/>
      <c r="G10" s="121">
        <v>0</v>
      </c>
      <c r="H10" s="121">
        <v>0</v>
      </c>
      <c r="I10" s="121">
        <v>0</v>
      </c>
      <c r="J10" s="106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</row>
    <row r="11" spans="1:25" ht="11.25" customHeight="1" x14ac:dyDescent="0.2">
      <c r="A11" s="90"/>
      <c r="B11" s="90"/>
      <c r="C11" s="280" t="s">
        <v>198</v>
      </c>
      <c r="D11" s="346" t="s">
        <v>58</v>
      </c>
      <c r="E11" s="120">
        <v>0</v>
      </c>
      <c r="F11" s="121">
        <v>0</v>
      </c>
      <c r="G11" s="180"/>
      <c r="H11" s="180"/>
      <c r="I11" s="180"/>
      <c r="J11" s="106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</row>
    <row r="12" spans="1:25" ht="11.25" customHeight="1" x14ac:dyDescent="0.2">
      <c r="A12" s="90"/>
      <c r="B12" s="90"/>
      <c r="C12" s="280" t="s">
        <v>199</v>
      </c>
      <c r="D12" s="346" t="s">
        <v>62</v>
      </c>
      <c r="E12" s="120">
        <v>0</v>
      </c>
      <c r="F12" s="180"/>
      <c r="G12" s="121">
        <v>0</v>
      </c>
      <c r="H12" s="121">
        <v>0</v>
      </c>
      <c r="I12" s="121">
        <v>0</v>
      </c>
      <c r="J12" s="106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</row>
    <row r="13" spans="1:25" ht="11.25" customHeight="1" x14ac:dyDescent="0.2">
      <c r="A13" s="90"/>
      <c r="B13" s="90"/>
      <c r="C13" s="280" t="s">
        <v>200</v>
      </c>
      <c r="D13" s="346" t="s">
        <v>66</v>
      </c>
      <c r="E13" s="120">
        <v>0</v>
      </c>
      <c r="F13" s="180"/>
      <c r="G13" s="121">
        <v>0</v>
      </c>
      <c r="H13" s="121">
        <v>0</v>
      </c>
      <c r="I13" s="121">
        <v>0</v>
      </c>
      <c r="J13" s="106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1:25" ht="11.25" customHeight="1" x14ac:dyDescent="0.2">
      <c r="A14" s="90"/>
      <c r="B14" s="90"/>
      <c r="C14" s="347" t="s">
        <v>201</v>
      </c>
      <c r="D14" s="346" t="s">
        <v>70</v>
      </c>
      <c r="E14" s="120">
        <v>3032545</v>
      </c>
      <c r="F14" s="121">
        <v>3032545</v>
      </c>
      <c r="G14" s="180"/>
      <c r="H14" s="180"/>
      <c r="I14" s="180"/>
      <c r="J14" s="106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1:25" ht="11.25" customHeight="1" x14ac:dyDescent="0.2">
      <c r="A15" s="90"/>
      <c r="B15" s="90"/>
      <c r="C15" s="280" t="s">
        <v>172</v>
      </c>
      <c r="D15" s="346" t="s">
        <v>71</v>
      </c>
      <c r="E15" s="120">
        <v>996992</v>
      </c>
      <c r="F15" s="180"/>
      <c r="G15" s="121">
        <v>205364</v>
      </c>
      <c r="H15" s="121">
        <v>791628</v>
      </c>
      <c r="I15" s="121">
        <v>0</v>
      </c>
      <c r="J15" s="106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1:25" ht="11.25" customHeight="1" x14ac:dyDescent="0.2">
      <c r="A16" s="90"/>
      <c r="B16" s="90"/>
      <c r="C16" s="280" t="s">
        <v>202</v>
      </c>
      <c r="D16" s="346" t="s">
        <v>74</v>
      </c>
      <c r="E16" s="120">
        <v>0</v>
      </c>
      <c r="F16" s="180"/>
      <c r="G16" s="180"/>
      <c r="H16" s="180"/>
      <c r="I16" s="121">
        <v>0</v>
      </c>
      <c r="J16" s="106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</row>
    <row r="17" spans="1:25" ht="21" customHeight="1" x14ac:dyDescent="0.2">
      <c r="A17" s="90"/>
      <c r="B17" s="90"/>
      <c r="C17" s="280" t="s">
        <v>320</v>
      </c>
      <c r="D17" s="346" t="s">
        <v>78</v>
      </c>
      <c r="E17" s="120">
        <v>0</v>
      </c>
      <c r="F17" s="121">
        <v>0</v>
      </c>
      <c r="G17" s="121">
        <v>0</v>
      </c>
      <c r="H17" s="121">
        <v>0</v>
      </c>
      <c r="I17" s="121">
        <v>0</v>
      </c>
      <c r="J17" s="106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</row>
    <row r="18" spans="1:25" ht="34.5" customHeight="1" x14ac:dyDescent="0.2">
      <c r="A18" s="90"/>
      <c r="B18" s="90"/>
      <c r="C18" s="114" t="s">
        <v>203</v>
      </c>
      <c r="D18" s="123"/>
      <c r="E18" s="124"/>
      <c r="F18" s="124"/>
      <c r="G18" s="124"/>
      <c r="H18" s="124"/>
      <c r="I18" s="124"/>
      <c r="J18" s="106"/>
      <c r="K18" s="231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</row>
    <row r="19" spans="1:25" ht="24" customHeight="1" x14ac:dyDescent="0.2">
      <c r="A19" s="90"/>
      <c r="B19" s="90"/>
      <c r="C19" s="280" t="s">
        <v>203</v>
      </c>
      <c r="D19" s="346" t="s">
        <v>86</v>
      </c>
      <c r="E19" s="120">
        <v>0</v>
      </c>
      <c r="F19" s="121">
        <v>0</v>
      </c>
      <c r="G19" s="180"/>
      <c r="H19" s="180"/>
      <c r="I19" s="180"/>
      <c r="J19" s="106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</row>
    <row r="20" spans="1:25" ht="11.25" customHeight="1" x14ac:dyDescent="0.2">
      <c r="A20" s="90"/>
      <c r="B20" s="90"/>
      <c r="C20" s="114" t="s">
        <v>204</v>
      </c>
      <c r="D20" s="115"/>
      <c r="E20" s="124"/>
      <c r="F20" s="124"/>
      <c r="G20" s="124"/>
      <c r="H20" s="124"/>
      <c r="I20" s="124"/>
      <c r="J20" s="106"/>
      <c r="K20" s="231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</row>
    <row r="21" spans="1:25" x14ac:dyDescent="0.2">
      <c r="A21" s="90"/>
      <c r="B21" s="90"/>
      <c r="C21" s="280" t="s">
        <v>282</v>
      </c>
      <c r="D21" s="348" t="s">
        <v>88</v>
      </c>
      <c r="E21" s="120">
        <v>0</v>
      </c>
      <c r="F21" s="121">
        <v>0</v>
      </c>
      <c r="G21" s="121">
        <v>0</v>
      </c>
      <c r="H21" s="121">
        <v>0</v>
      </c>
      <c r="I21" s="180"/>
      <c r="J21" s="106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</row>
    <row r="22" spans="1:25" ht="11.25" customHeight="1" thickBot="1" x14ac:dyDescent="0.25">
      <c r="A22" s="90"/>
      <c r="B22" s="90"/>
      <c r="C22" s="125" t="s">
        <v>205</v>
      </c>
      <c r="D22" s="349" t="s">
        <v>98</v>
      </c>
      <c r="E22" s="126">
        <v>4495859</v>
      </c>
      <c r="F22" s="127">
        <v>3498867</v>
      </c>
      <c r="G22" s="127">
        <v>205364</v>
      </c>
      <c r="H22" s="127">
        <v>791628</v>
      </c>
      <c r="I22" s="127">
        <v>0</v>
      </c>
      <c r="J22" s="106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</row>
    <row r="23" spans="1:25" x14ac:dyDescent="0.2">
      <c r="A23" s="90"/>
      <c r="B23" s="90"/>
      <c r="C23" s="109"/>
      <c r="D23" s="106"/>
      <c r="E23" s="106"/>
      <c r="F23" s="106"/>
      <c r="G23" s="106"/>
      <c r="H23" s="106"/>
      <c r="I23" s="106"/>
      <c r="J23" s="106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1:25" x14ac:dyDescent="0.2">
      <c r="A24" s="90"/>
      <c r="B24" s="90"/>
      <c r="C24" s="109"/>
      <c r="D24" s="106"/>
      <c r="E24" s="106"/>
      <c r="F24" s="106"/>
      <c r="G24" s="106"/>
      <c r="H24" s="106"/>
      <c r="I24" s="106"/>
      <c r="J24" s="106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</row>
    <row r="25" spans="1:25" x14ac:dyDescent="0.2">
      <c r="A25" s="90"/>
      <c r="B25" s="90"/>
      <c r="C25" s="30" t="s">
        <v>515</v>
      </c>
      <c r="D25" s="106"/>
      <c r="E25" s="106"/>
      <c r="F25" s="106"/>
      <c r="G25" s="106"/>
      <c r="H25" s="106"/>
      <c r="I25" s="106"/>
      <c r="J25" s="106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</row>
    <row r="26" spans="1:25" x14ac:dyDescent="0.2">
      <c r="A26" s="90"/>
      <c r="B26" s="90"/>
      <c r="C26" s="109"/>
      <c r="D26" s="106"/>
      <c r="E26" s="106"/>
      <c r="F26" s="106"/>
      <c r="G26" s="106"/>
      <c r="H26" s="106"/>
      <c r="I26" s="106"/>
      <c r="J26" s="106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</row>
    <row r="27" spans="1:25" ht="33.75" customHeight="1" thickBot="1" x14ac:dyDescent="0.25">
      <c r="A27" s="90"/>
      <c r="B27" s="90"/>
      <c r="C27" s="91" t="s">
        <v>508</v>
      </c>
      <c r="D27" s="91"/>
      <c r="E27" s="34" t="s">
        <v>182</v>
      </c>
      <c r="F27" s="342" t="s">
        <v>183</v>
      </c>
      <c r="G27" s="342" t="s">
        <v>184</v>
      </c>
      <c r="H27" s="342" t="s">
        <v>185</v>
      </c>
      <c r="I27" s="342" t="s">
        <v>186</v>
      </c>
      <c r="J27" s="106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1:25" hidden="1" x14ac:dyDescent="0.2">
      <c r="A28" s="90"/>
      <c r="B28" s="90"/>
      <c r="C28" s="113"/>
      <c r="D28" s="350"/>
      <c r="E28" s="344" t="s">
        <v>187</v>
      </c>
      <c r="F28" s="344" t="s">
        <v>188</v>
      </c>
      <c r="G28" s="344" t="s">
        <v>189</v>
      </c>
      <c r="H28" s="344" t="s">
        <v>190</v>
      </c>
      <c r="I28" s="344" t="s">
        <v>191</v>
      </c>
      <c r="J28" s="106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</row>
    <row r="29" spans="1:25" ht="11.25" customHeight="1" x14ac:dyDescent="0.2">
      <c r="A29" s="90"/>
      <c r="B29" s="90"/>
      <c r="C29" s="114" t="s">
        <v>206</v>
      </c>
      <c r="D29" s="128"/>
      <c r="E29" s="116"/>
      <c r="F29" s="116"/>
      <c r="G29" s="116"/>
      <c r="H29" s="116"/>
      <c r="I29" s="116"/>
      <c r="J29" s="106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</row>
    <row r="30" spans="1:25" ht="11.25" customHeight="1" x14ac:dyDescent="0.2">
      <c r="A30" s="90"/>
      <c r="B30" s="90"/>
      <c r="C30" s="166" t="s">
        <v>207</v>
      </c>
      <c r="D30" s="351" t="s">
        <v>99</v>
      </c>
      <c r="E30" s="148">
        <v>0</v>
      </c>
      <c r="F30" s="181"/>
      <c r="G30" s="181"/>
      <c r="H30" s="142">
        <v>0</v>
      </c>
      <c r="I30" s="181"/>
      <c r="J30" s="106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</row>
    <row r="31" spans="1:25" ht="20.399999999999999" x14ac:dyDescent="0.2">
      <c r="A31" s="90"/>
      <c r="B31" s="90"/>
      <c r="C31" s="280" t="s">
        <v>208</v>
      </c>
      <c r="D31" s="346" t="s">
        <v>101</v>
      </c>
      <c r="E31" s="120">
        <v>0</v>
      </c>
      <c r="F31" s="185"/>
      <c r="G31" s="185"/>
      <c r="H31" s="121">
        <v>0</v>
      </c>
      <c r="I31" s="185"/>
      <c r="J31" s="106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</row>
    <row r="32" spans="1:25" ht="11.25" customHeight="1" x14ac:dyDescent="0.2">
      <c r="A32" s="90"/>
      <c r="B32" s="90"/>
      <c r="C32" s="280" t="s">
        <v>209</v>
      </c>
      <c r="D32" s="346" t="s">
        <v>103</v>
      </c>
      <c r="E32" s="120">
        <v>0</v>
      </c>
      <c r="F32" s="185"/>
      <c r="G32" s="185"/>
      <c r="H32" s="121">
        <v>0</v>
      </c>
      <c r="I32" s="121">
        <v>0</v>
      </c>
      <c r="J32" s="106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</row>
    <row r="33" spans="1:25" ht="11.25" customHeight="1" x14ac:dyDescent="0.2">
      <c r="A33" s="90"/>
      <c r="B33" s="90"/>
      <c r="C33" s="280" t="s">
        <v>321</v>
      </c>
      <c r="D33" s="346" t="s">
        <v>109</v>
      </c>
      <c r="E33" s="223"/>
      <c r="F33" s="185"/>
      <c r="G33" s="185"/>
      <c r="H33" s="185"/>
      <c r="I33" s="185"/>
      <c r="J33" s="106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</row>
    <row r="34" spans="1:25" ht="11.25" customHeight="1" x14ac:dyDescent="0.2">
      <c r="A34" s="90"/>
      <c r="B34" s="90"/>
      <c r="C34" s="280" t="s">
        <v>211</v>
      </c>
      <c r="D34" s="346" t="s">
        <v>107</v>
      </c>
      <c r="E34" s="120">
        <v>0</v>
      </c>
      <c r="F34" s="185"/>
      <c r="G34" s="185"/>
      <c r="H34" s="121">
        <v>0</v>
      </c>
      <c r="I34" s="185"/>
      <c r="J34" s="106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</row>
    <row r="35" spans="1:25" ht="11.25" customHeight="1" x14ac:dyDescent="0.2">
      <c r="A35" s="90"/>
      <c r="B35" s="90"/>
      <c r="C35" s="280" t="s">
        <v>210</v>
      </c>
      <c r="D35" s="346" t="s">
        <v>109</v>
      </c>
      <c r="E35" s="120">
        <v>0</v>
      </c>
      <c r="F35" s="185"/>
      <c r="G35" s="185"/>
      <c r="H35" s="121">
        <v>0</v>
      </c>
      <c r="I35" s="185"/>
      <c r="J35" s="106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</row>
    <row r="36" spans="1:25" ht="20.399999999999999" x14ac:dyDescent="0.2">
      <c r="A36" s="90"/>
      <c r="B36" s="90"/>
      <c r="C36" s="280" t="s">
        <v>212</v>
      </c>
      <c r="D36" s="346" t="s">
        <v>111</v>
      </c>
      <c r="E36" s="120">
        <v>0</v>
      </c>
      <c r="F36" s="185"/>
      <c r="G36" s="185"/>
      <c r="H36" s="121">
        <v>0</v>
      </c>
      <c r="I36" s="185"/>
      <c r="J36" s="106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</row>
    <row r="37" spans="1:25" ht="20.399999999999999" x14ac:dyDescent="0.2">
      <c r="A37" s="90"/>
      <c r="B37" s="90"/>
      <c r="C37" s="280" t="s">
        <v>213</v>
      </c>
      <c r="D37" s="346" t="s">
        <v>113</v>
      </c>
      <c r="E37" s="120">
        <v>0</v>
      </c>
      <c r="F37" s="185"/>
      <c r="G37" s="185"/>
      <c r="H37" s="121">
        <v>0</v>
      </c>
      <c r="I37" s="121">
        <v>0</v>
      </c>
      <c r="J37" s="106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</row>
    <row r="38" spans="1:25" ht="11.25" customHeight="1" x14ac:dyDescent="0.2">
      <c r="A38" s="90"/>
      <c r="B38" s="90"/>
      <c r="C38" s="167" t="s">
        <v>215</v>
      </c>
      <c r="D38" s="352" t="s">
        <v>117</v>
      </c>
      <c r="E38" s="168">
        <v>0</v>
      </c>
      <c r="F38" s="186"/>
      <c r="G38" s="186"/>
      <c r="H38" s="162">
        <v>0</v>
      </c>
      <c r="I38" s="162">
        <v>0</v>
      </c>
      <c r="J38" s="106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</row>
    <row r="39" spans="1:25" ht="11.25" customHeight="1" x14ac:dyDescent="0.2">
      <c r="A39" s="90"/>
      <c r="B39" s="90"/>
      <c r="C39" s="114" t="s">
        <v>216</v>
      </c>
      <c r="D39" s="353" t="s">
        <v>119</v>
      </c>
      <c r="E39" s="131">
        <v>0</v>
      </c>
      <c r="F39" s="182"/>
      <c r="G39" s="182"/>
      <c r="H39" s="132">
        <v>0</v>
      </c>
      <c r="I39" s="132">
        <v>0</v>
      </c>
      <c r="J39" s="106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</row>
    <row r="40" spans="1:25" ht="11.25" customHeight="1" x14ac:dyDescent="0.2">
      <c r="A40" s="90"/>
      <c r="B40" s="90"/>
      <c r="C40" s="224" t="s">
        <v>317</v>
      </c>
      <c r="D40" s="354"/>
      <c r="E40" s="169"/>
      <c r="F40" s="170"/>
      <c r="G40" s="170"/>
      <c r="H40" s="170"/>
      <c r="I40" s="170"/>
      <c r="J40" s="106"/>
      <c r="K40" s="231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</row>
    <row r="41" spans="1:25" ht="11.25" customHeight="1" x14ac:dyDescent="0.2">
      <c r="A41" s="90"/>
      <c r="B41" s="90"/>
      <c r="C41" s="166" t="s">
        <v>322</v>
      </c>
      <c r="D41" s="351" t="s">
        <v>125</v>
      </c>
      <c r="E41" s="148">
        <v>4495859</v>
      </c>
      <c r="F41" s="142">
        <v>3498867</v>
      </c>
      <c r="G41" s="142">
        <v>205364</v>
      </c>
      <c r="H41" s="142">
        <v>791628</v>
      </c>
      <c r="I41" s="142">
        <v>0</v>
      </c>
      <c r="J41" s="106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</row>
    <row r="42" spans="1:25" ht="11.25" customHeight="1" x14ac:dyDescent="0.2">
      <c r="A42" s="90"/>
      <c r="B42" s="90"/>
      <c r="C42" s="280" t="s">
        <v>323</v>
      </c>
      <c r="D42" s="346" t="s">
        <v>126</v>
      </c>
      <c r="E42" s="120">
        <v>4495859</v>
      </c>
      <c r="F42" s="121">
        <v>3498867</v>
      </c>
      <c r="G42" s="121">
        <v>205364</v>
      </c>
      <c r="H42" s="121">
        <v>791628</v>
      </c>
      <c r="I42" s="185"/>
      <c r="J42" s="106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</row>
    <row r="43" spans="1:25" x14ac:dyDescent="0.2">
      <c r="A43" s="90"/>
      <c r="B43" s="90"/>
      <c r="C43" s="280" t="s">
        <v>281</v>
      </c>
      <c r="D43" s="346" t="s">
        <v>130</v>
      </c>
      <c r="E43" s="120">
        <v>4495859</v>
      </c>
      <c r="F43" s="121">
        <v>3498867</v>
      </c>
      <c r="G43" s="121">
        <v>205364</v>
      </c>
      <c r="H43" s="121">
        <v>791628</v>
      </c>
      <c r="I43" s="121">
        <v>0</v>
      </c>
      <c r="J43" s="106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</row>
    <row r="44" spans="1:25" ht="11.25" customHeight="1" x14ac:dyDescent="0.2">
      <c r="A44" s="90"/>
      <c r="B44" s="90"/>
      <c r="C44" s="134" t="s">
        <v>280</v>
      </c>
      <c r="D44" s="346" t="s">
        <v>132</v>
      </c>
      <c r="E44" s="120">
        <v>3840587</v>
      </c>
      <c r="F44" s="121">
        <v>3498869</v>
      </c>
      <c r="G44" s="121">
        <v>205364</v>
      </c>
      <c r="H44" s="121">
        <v>136354</v>
      </c>
      <c r="I44" s="185"/>
      <c r="J44" s="106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</row>
    <row r="45" spans="1:25" x14ac:dyDescent="0.2">
      <c r="A45" s="90"/>
      <c r="B45" s="90"/>
      <c r="C45" s="134" t="s">
        <v>310</v>
      </c>
      <c r="D45" s="346" t="s">
        <v>135</v>
      </c>
      <c r="E45" s="120">
        <v>2727084</v>
      </c>
      <c r="F45" s="185"/>
      <c r="G45" s="185"/>
      <c r="H45" s="185"/>
      <c r="I45" s="185"/>
      <c r="J45" s="106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</row>
    <row r="46" spans="1:25" x14ac:dyDescent="0.2">
      <c r="A46" s="90"/>
      <c r="B46" s="90"/>
      <c r="C46" s="171" t="s">
        <v>316</v>
      </c>
      <c r="D46" s="352" t="s">
        <v>137</v>
      </c>
      <c r="E46" s="168">
        <v>681771</v>
      </c>
      <c r="F46" s="185"/>
      <c r="G46" s="185"/>
      <c r="H46" s="185"/>
      <c r="I46" s="185"/>
      <c r="J46" s="106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</row>
    <row r="47" spans="1:25" x14ac:dyDescent="0.2">
      <c r="A47" s="90"/>
      <c r="B47" s="90"/>
      <c r="C47" s="114" t="s">
        <v>279</v>
      </c>
      <c r="D47" s="353" t="s">
        <v>139</v>
      </c>
      <c r="E47" s="135">
        <v>1.6486000000000001</v>
      </c>
      <c r="F47" s="182"/>
      <c r="G47" s="182"/>
      <c r="H47" s="182"/>
      <c r="I47" s="182"/>
      <c r="J47" s="106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</row>
    <row r="48" spans="1:25" ht="11.25" customHeight="1" thickBot="1" x14ac:dyDescent="0.25">
      <c r="A48" s="90"/>
      <c r="B48" s="90"/>
      <c r="C48" s="125" t="s">
        <v>214</v>
      </c>
      <c r="D48" s="355" t="s">
        <v>141</v>
      </c>
      <c r="E48" s="136">
        <v>5.6333000000000002</v>
      </c>
      <c r="F48" s="183"/>
      <c r="G48" s="183"/>
      <c r="H48" s="183"/>
      <c r="I48" s="183"/>
      <c r="J48" s="106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</row>
    <row r="49" spans="1:25" x14ac:dyDescent="0.2">
      <c r="A49" s="90"/>
      <c r="B49" s="90"/>
      <c r="C49" s="109"/>
      <c r="D49" s="106"/>
      <c r="E49" s="106"/>
      <c r="F49" s="106"/>
      <c r="G49" s="106"/>
      <c r="H49" s="106"/>
      <c r="I49" s="106"/>
      <c r="J49" s="106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</row>
    <row r="50" spans="1:25" x14ac:dyDescent="0.2">
      <c r="A50" s="90"/>
      <c r="B50" s="90"/>
      <c r="C50" s="109"/>
      <c r="D50" s="106"/>
      <c r="E50" s="106"/>
      <c r="F50" s="106"/>
      <c r="G50" s="106"/>
      <c r="H50" s="106"/>
      <c r="I50" s="106"/>
      <c r="J50" s="106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</row>
    <row r="51" spans="1:25" x14ac:dyDescent="0.2">
      <c r="A51" s="90"/>
      <c r="B51" s="90"/>
      <c r="C51" s="109"/>
      <c r="D51" s="106"/>
      <c r="E51" s="106"/>
      <c r="F51" s="106"/>
      <c r="G51" s="106"/>
      <c r="H51" s="106"/>
      <c r="I51" s="106"/>
      <c r="J51" s="106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</row>
    <row r="52" spans="1:25" x14ac:dyDescent="0.2">
      <c r="A52" s="90"/>
      <c r="B52" s="90"/>
      <c r="C52" s="137" t="s">
        <v>219</v>
      </c>
      <c r="D52" s="106"/>
      <c r="E52" s="106"/>
      <c r="F52" s="106"/>
      <c r="G52" s="106"/>
      <c r="H52" s="106"/>
      <c r="I52" s="106"/>
      <c r="J52" s="106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</row>
    <row r="53" spans="1:25" x14ac:dyDescent="0.2">
      <c r="A53" s="90"/>
      <c r="B53" s="90"/>
      <c r="C53" s="109"/>
      <c r="D53" s="106"/>
      <c r="E53" s="106"/>
      <c r="F53" s="106"/>
      <c r="G53" s="106"/>
      <c r="H53" s="106"/>
      <c r="I53" s="106"/>
      <c r="J53" s="106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</row>
    <row r="54" spans="1:25" ht="33.75" customHeight="1" thickBot="1" x14ac:dyDescent="0.25">
      <c r="A54" s="90"/>
      <c r="B54" s="90"/>
      <c r="C54" s="91" t="s">
        <v>508</v>
      </c>
      <c r="D54" s="91"/>
      <c r="E54" s="34" t="s">
        <v>182</v>
      </c>
      <c r="F54" s="106"/>
      <c r="G54" s="106"/>
      <c r="H54" s="106"/>
      <c r="I54" s="106"/>
      <c r="J54" s="106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</row>
    <row r="55" spans="1:25" hidden="1" x14ac:dyDescent="0.2">
      <c r="A55" s="90"/>
      <c r="B55" s="90"/>
      <c r="C55" s="113"/>
      <c r="D55" s="343"/>
      <c r="E55" s="344" t="s">
        <v>220</v>
      </c>
      <c r="F55" s="106"/>
      <c r="G55" s="106"/>
      <c r="H55" s="106"/>
      <c r="I55" s="106"/>
      <c r="J55" s="106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</row>
    <row r="56" spans="1:25" ht="12" customHeight="1" x14ac:dyDescent="0.2">
      <c r="A56" s="90"/>
      <c r="B56" s="90"/>
      <c r="C56" s="114" t="s">
        <v>221</v>
      </c>
      <c r="D56" s="115"/>
      <c r="E56" s="124"/>
      <c r="F56" s="106"/>
      <c r="G56" s="106"/>
      <c r="H56" s="106"/>
      <c r="I56" s="106"/>
      <c r="J56" s="106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</row>
    <row r="57" spans="1:25" ht="11.25" customHeight="1" x14ac:dyDescent="0.2">
      <c r="A57" s="90"/>
      <c r="B57" s="90"/>
      <c r="C57" s="280" t="s">
        <v>222</v>
      </c>
      <c r="D57" s="348" t="s">
        <v>147</v>
      </c>
      <c r="E57" s="122">
        <v>3598867</v>
      </c>
      <c r="F57" s="106"/>
      <c r="G57" s="106"/>
      <c r="H57" s="106"/>
      <c r="I57" s="106"/>
      <c r="J57" s="106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</row>
    <row r="58" spans="1:25" ht="11.25" customHeight="1" x14ac:dyDescent="0.2">
      <c r="A58" s="90"/>
      <c r="B58" s="90"/>
      <c r="C58" s="280" t="s">
        <v>386</v>
      </c>
      <c r="D58" s="348" t="s">
        <v>148</v>
      </c>
      <c r="E58" s="122">
        <v>0</v>
      </c>
      <c r="F58" s="106"/>
      <c r="G58" s="106"/>
      <c r="H58" s="106"/>
      <c r="I58" s="106"/>
      <c r="J58" s="106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</row>
    <row r="59" spans="1:25" ht="11.25" customHeight="1" x14ac:dyDescent="0.2">
      <c r="A59" s="90"/>
      <c r="B59" s="90"/>
      <c r="C59" s="280" t="s">
        <v>324</v>
      </c>
      <c r="D59" s="348" t="s">
        <v>149</v>
      </c>
      <c r="E59" s="122">
        <v>100000</v>
      </c>
      <c r="F59" s="106"/>
      <c r="G59" s="106"/>
      <c r="H59" s="106"/>
      <c r="I59" s="106"/>
      <c r="J59" s="106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</row>
    <row r="60" spans="1:25" ht="11.25" customHeight="1" x14ac:dyDescent="0.2">
      <c r="A60" s="90"/>
      <c r="B60" s="90"/>
      <c r="C60" s="280" t="s">
        <v>223</v>
      </c>
      <c r="D60" s="348" t="s">
        <v>151</v>
      </c>
      <c r="E60" s="122">
        <v>466322</v>
      </c>
      <c r="F60" s="106"/>
      <c r="G60" s="106"/>
      <c r="H60" s="106"/>
      <c r="I60" s="106"/>
      <c r="J60" s="106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</row>
    <row r="61" spans="1:25" ht="20.399999999999999" x14ac:dyDescent="0.2">
      <c r="A61" s="90"/>
      <c r="B61" s="90"/>
      <c r="C61" s="280" t="s">
        <v>224</v>
      </c>
      <c r="D61" s="348" t="s">
        <v>153</v>
      </c>
      <c r="E61" s="122">
        <v>0</v>
      </c>
      <c r="F61" s="106"/>
      <c r="G61" s="106"/>
      <c r="H61" s="106"/>
      <c r="I61" s="106"/>
      <c r="J61" s="106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</row>
    <row r="62" spans="1:25" x14ac:dyDescent="0.2">
      <c r="A62" s="90"/>
      <c r="B62" s="90"/>
      <c r="C62" s="138" t="s">
        <v>221</v>
      </c>
      <c r="D62" s="356" t="s">
        <v>157</v>
      </c>
      <c r="E62" s="130">
        <v>3032545</v>
      </c>
      <c r="F62" s="106"/>
      <c r="G62" s="106"/>
      <c r="H62" s="106"/>
      <c r="I62" s="106"/>
      <c r="J62" s="106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</row>
    <row r="63" spans="1:25" x14ac:dyDescent="0.2">
      <c r="A63" s="90"/>
      <c r="B63" s="90"/>
      <c r="C63" s="114" t="s">
        <v>278</v>
      </c>
      <c r="D63" s="139"/>
      <c r="E63" s="132"/>
      <c r="F63" s="106"/>
      <c r="G63" s="106"/>
      <c r="H63" s="106"/>
      <c r="I63" s="106"/>
      <c r="J63" s="106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</row>
    <row r="64" spans="1:25" ht="11.25" customHeight="1" x14ac:dyDescent="0.2">
      <c r="A64" s="90"/>
      <c r="B64" s="90"/>
      <c r="C64" s="117" t="s">
        <v>225</v>
      </c>
      <c r="D64" s="357" t="s">
        <v>159</v>
      </c>
      <c r="E64" s="140">
        <v>693104</v>
      </c>
      <c r="F64" s="106"/>
      <c r="G64" s="106"/>
      <c r="H64" s="106"/>
      <c r="I64" s="106"/>
      <c r="J64" s="106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</row>
    <row r="65" spans="1:25" ht="11.25" customHeight="1" x14ac:dyDescent="0.2">
      <c r="A65" s="90"/>
      <c r="B65" s="90"/>
      <c r="C65" s="129" t="s">
        <v>377</v>
      </c>
      <c r="D65" s="356" t="s">
        <v>161</v>
      </c>
      <c r="E65" s="141">
        <v>0</v>
      </c>
      <c r="F65" s="106"/>
      <c r="G65" s="106"/>
      <c r="H65" s="106"/>
      <c r="I65" s="106"/>
      <c r="J65" s="106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</row>
    <row r="66" spans="1:25" ht="12" customHeight="1" thickBot="1" x14ac:dyDescent="0.25">
      <c r="A66" s="90"/>
      <c r="B66" s="90"/>
      <c r="C66" s="125" t="s">
        <v>387</v>
      </c>
      <c r="D66" s="349" t="s">
        <v>162</v>
      </c>
      <c r="E66" s="126">
        <v>693104</v>
      </c>
      <c r="F66" s="106"/>
      <c r="G66" s="106"/>
      <c r="H66" s="106"/>
      <c r="I66" s="106"/>
      <c r="J66" s="106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</row>
    <row r="67" spans="1:25" x14ac:dyDescent="0.2">
      <c r="A67" s="90"/>
      <c r="B67" s="90"/>
      <c r="C67" s="109"/>
      <c r="D67" s="106"/>
      <c r="E67" s="106"/>
      <c r="F67" s="106"/>
      <c r="G67" s="106"/>
      <c r="H67" s="106"/>
      <c r="I67" s="106"/>
      <c r="J67" s="106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</row>
    <row r="68" spans="1:25" x14ac:dyDescent="0.2">
      <c r="A68" s="90"/>
      <c r="B68" s="90"/>
      <c r="C68" s="109"/>
      <c r="D68" s="106"/>
      <c r="E68" s="106"/>
      <c r="F68" s="106"/>
      <c r="G68" s="106"/>
      <c r="H68" s="106"/>
      <c r="I68" s="106"/>
      <c r="J68" s="106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</row>
    <row r="69" spans="1:25" x14ac:dyDescent="0.2">
      <c r="A69" s="90"/>
      <c r="B69" s="90"/>
      <c r="C69" s="109"/>
      <c r="D69" s="106"/>
      <c r="E69" s="106"/>
      <c r="F69" s="106"/>
      <c r="G69" s="106"/>
      <c r="H69" s="106"/>
      <c r="I69" s="106"/>
      <c r="J69" s="106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</row>
    <row r="70" spans="1:25" x14ac:dyDescent="0.2">
      <c r="A70" s="90"/>
      <c r="B70" s="90"/>
      <c r="C70" s="109"/>
      <c r="D70" s="106"/>
      <c r="E70" s="106"/>
      <c r="F70" s="106"/>
      <c r="G70" s="106"/>
      <c r="H70" s="106"/>
      <c r="I70" s="106"/>
      <c r="J70" s="106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</row>
    <row r="71" spans="1:25" x14ac:dyDescent="0.2">
      <c r="A71" s="90"/>
      <c r="B71" s="90"/>
      <c r="C71" s="109"/>
      <c r="D71" s="106"/>
      <c r="E71" s="106"/>
      <c r="F71" s="106"/>
      <c r="G71" s="106"/>
      <c r="H71" s="106"/>
      <c r="I71" s="106"/>
      <c r="J71" s="106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</row>
    <row r="72" spans="1:25" x14ac:dyDescent="0.2">
      <c r="A72" s="90"/>
      <c r="B72" s="90"/>
      <c r="C72" s="109"/>
      <c r="D72" s="106"/>
      <c r="E72" s="106"/>
      <c r="F72" s="106"/>
      <c r="G72" s="106"/>
      <c r="H72" s="106"/>
      <c r="I72" s="106"/>
      <c r="J72" s="106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</row>
    <row r="73" spans="1:25" x14ac:dyDescent="0.2">
      <c r="A73" s="90"/>
      <c r="B73" s="90"/>
      <c r="C73" s="109"/>
      <c r="D73" s="106"/>
      <c r="E73" s="106"/>
      <c r="F73" s="106"/>
      <c r="G73" s="106"/>
      <c r="H73" s="106"/>
      <c r="I73" s="106"/>
      <c r="J73" s="106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</row>
    <row r="74" spans="1:25" x14ac:dyDescent="0.2">
      <c r="A74" s="90"/>
      <c r="B74" s="90"/>
      <c r="C74" s="109"/>
      <c r="D74" s="106"/>
      <c r="E74" s="106"/>
      <c r="F74" s="106"/>
      <c r="G74" s="106"/>
      <c r="H74" s="106"/>
      <c r="I74" s="106"/>
      <c r="J74" s="106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</row>
    <row r="75" spans="1:25" x14ac:dyDescent="0.2">
      <c r="A75" s="90"/>
      <c r="B75" s="90"/>
      <c r="C75" s="109"/>
      <c r="D75" s="106"/>
      <c r="E75" s="106"/>
      <c r="F75" s="106"/>
      <c r="G75" s="106"/>
      <c r="H75" s="106"/>
      <c r="I75" s="106"/>
      <c r="J75" s="106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</row>
    <row r="76" spans="1:25" x14ac:dyDescent="0.2">
      <c r="A76" s="90"/>
      <c r="B76" s="90"/>
      <c r="C76" s="109"/>
      <c r="D76" s="106"/>
      <c r="E76" s="106"/>
      <c r="F76" s="106"/>
      <c r="G76" s="106"/>
      <c r="H76" s="106"/>
      <c r="I76" s="106"/>
      <c r="J76" s="106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</row>
    <row r="77" spans="1:25" x14ac:dyDescent="0.2">
      <c r="A77" s="90"/>
      <c r="B77" s="90"/>
      <c r="C77" s="109"/>
      <c r="D77" s="106"/>
      <c r="E77" s="106"/>
      <c r="F77" s="106"/>
      <c r="G77" s="106"/>
      <c r="H77" s="106"/>
      <c r="I77" s="106"/>
      <c r="J77" s="106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</row>
    <row r="78" spans="1:25" x14ac:dyDescent="0.2">
      <c r="A78" s="90"/>
      <c r="B78" s="90"/>
      <c r="C78" s="109"/>
      <c r="D78" s="106"/>
      <c r="E78" s="106"/>
      <c r="F78" s="106"/>
      <c r="G78" s="106"/>
      <c r="H78" s="106"/>
      <c r="I78" s="106"/>
      <c r="J78" s="106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</row>
    <row r="79" spans="1:25" x14ac:dyDescent="0.2">
      <c r="A79" s="90"/>
      <c r="B79" s="90"/>
      <c r="C79" s="109"/>
      <c r="D79" s="106"/>
      <c r="E79" s="106"/>
      <c r="F79" s="106"/>
      <c r="G79" s="106"/>
      <c r="H79" s="106"/>
      <c r="I79" s="106"/>
      <c r="J79" s="106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</row>
    <row r="80" spans="1:25" x14ac:dyDescent="0.2">
      <c r="A80" s="90"/>
      <c r="B80" s="90"/>
      <c r="C80" s="109"/>
      <c r="D80" s="106"/>
      <c r="E80" s="106"/>
      <c r="F80" s="106"/>
      <c r="G80" s="106"/>
      <c r="H80" s="106"/>
      <c r="I80" s="106"/>
      <c r="J80" s="106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</row>
    <row r="81" spans="1:25" x14ac:dyDescent="0.2">
      <c r="A81" s="90"/>
      <c r="B81" s="90"/>
      <c r="C81" s="109"/>
      <c r="D81" s="106"/>
      <c r="E81" s="106"/>
      <c r="F81" s="106"/>
      <c r="G81" s="106"/>
      <c r="H81" s="106"/>
      <c r="I81" s="106"/>
      <c r="J81" s="106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</row>
    <row r="82" spans="1:25" x14ac:dyDescent="0.2">
      <c r="A82" s="90"/>
      <c r="B82" s="90"/>
      <c r="C82" s="109"/>
      <c r="D82" s="106"/>
      <c r="E82" s="106"/>
      <c r="F82" s="106"/>
      <c r="G82" s="106"/>
      <c r="H82" s="106"/>
      <c r="I82" s="106"/>
      <c r="J82" s="106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</row>
    <row r="83" spans="1:25" x14ac:dyDescent="0.2">
      <c r="A83" s="90"/>
      <c r="B83" s="90"/>
      <c r="C83" s="109"/>
      <c r="D83" s="106"/>
      <c r="E83" s="106"/>
      <c r="F83" s="106"/>
      <c r="G83" s="106"/>
      <c r="H83" s="106"/>
      <c r="I83" s="106"/>
      <c r="J83" s="106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</row>
    <row r="84" spans="1:25" x14ac:dyDescent="0.2">
      <c r="A84" s="90"/>
      <c r="B84" s="90"/>
      <c r="C84" s="109"/>
      <c r="D84" s="106"/>
      <c r="E84" s="106"/>
      <c r="F84" s="106"/>
      <c r="G84" s="106"/>
      <c r="H84" s="106"/>
      <c r="I84" s="106"/>
      <c r="J84" s="106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</row>
    <row r="85" spans="1:25" x14ac:dyDescent="0.2">
      <c r="A85" s="90"/>
      <c r="B85" s="90"/>
      <c r="C85" s="109"/>
      <c r="D85" s="106"/>
      <c r="E85" s="106"/>
      <c r="F85" s="106"/>
      <c r="G85" s="106"/>
      <c r="H85" s="106"/>
      <c r="I85" s="106"/>
      <c r="J85" s="106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</row>
    <row r="86" spans="1:25" x14ac:dyDescent="0.2">
      <c r="A86" s="90"/>
      <c r="B86" s="90"/>
      <c r="C86" s="109"/>
      <c r="D86" s="106"/>
      <c r="E86" s="106"/>
      <c r="F86" s="106"/>
      <c r="G86" s="106"/>
      <c r="H86" s="106"/>
      <c r="I86" s="106"/>
      <c r="J86" s="106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</row>
    <row r="87" spans="1:25" x14ac:dyDescent="0.2">
      <c r="A87" s="90"/>
      <c r="B87" s="90"/>
      <c r="C87" s="109"/>
      <c r="D87" s="106"/>
      <c r="E87" s="106"/>
      <c r="F87" s="106"/>
      <c r="G87" s="106"/>
      <c r="H87" s="106"/>
      <c r="I87" s="106"/>
      <c r="J87" s="106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</row>
    <row r="88" spans="1:25" x14ac:dyDescent="0.2">
      <c r="A88" s="90"/>
      <c r="B88" s="90"/>
      <c r="C88" s="109"/>
      <c r="D88" s="106"/>
      <c r="E88" s="106"/>
      <c r="F88" s="106"/>
      <c r="G88" s="106"/>
      <c r="H88" s="106"/>
      <c r="I88" s="106"/>
      <c r="J88" s="106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</row>
    <row r="89" spans="1:25" x14ac:dyDescent="0.2">
      <c r="A89" s="90"/>
      <c r="B89" s="90"/>
      <c r="C89" s="109"/>
      <c r="D89" s="106"/>
      <c r="E89" s="106"/>
      <c r="F89" s="106"/>
      <c r="G89" s="106"/>
      <c r="H89" s="106"/>
      <c r="I89" s="106"/>
      <c r="J89" s="106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</row>
    <row r="90" spans="1:25" x14ac:dyDescent="0.2">
      <c r="A90" s="90"/>
      <c r="B90" s="90"/>
      <c r="C90" s="109"/>
      <c r="D90" s="106"/>
      <c r="E90" s="106"/>
      <c r="F90" s="106"/>
      <c r="G90" s="106"/>
      <c r="H90" s="106"/>
      <c r="I90" s="106"/>
      <c r="J90" s="106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</row>
    <row r="91" spans="1:25" x14ac:dyDescent="0.2">
      <c r="A91" s="90"/>
      <c r="B91" s="90"/>
      <c r="C91" s="109"/>
      <c r="D91" s="106"/>
      <c r="E91" s="106"/>
      <c r="F91" s="106"/>
      <c r="G91" s="106"/>
      <c r="H91" s="106"/>
      <c r="I91" s="106"/>
      <c r="J91" s="106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</row>
    <row r="92" spans="1:25" x14ac:dyDescent="0.2">
      <c r="A92" s="90"/>
      <c r="B92" s="90"/>
      <c r="C92" s="109"/>
      <c r="D92" s="106"/>
      <c r="E92" s="106"/>
      <c r="F92" s="106"/>
      <c r="G92" s="106"/>
      <c r="H92" s="106"/>
      <c r="I92" s="106"/>
      <c r="J92" s="106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</row>
    <row r="93" spans="1:25" x14ac:dyDescent="0.2">
      <c r="A93" s="90"/>
      <c r="B93" s="90"/>
      <c r="C93" s="109"/>
      <c r="D93" s="106"/>
      <c r="E93" s="106"/>
      <c r="F93" s="106"/>
      <c r="G93" s="106"/>
      <c r="H93" s="106"/>
      <c r="I93" s="106"/>
      <c r="J93" s="106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</row>
    <row r="94" spans="1:25" x14ac:dyDescent="0.2">
      <c r="A94" s="90"/>
      <c r="B94" s="90"/>
      <c r="C94" s="109"/>
      <c r="D94" s="106"/>
      <c r="E94" s="106"/>
      <c r="F94" s="106"/>
      <c r="G94" s="106"/>
      <c r="H94" s="106"/>
      <c r="I94" s="106"/>
      <c r="J94" s="106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</row>
    <row r="95" spans="1:25" x14ac:dyDescent="0.2">
      <c r="A95" s="90"/>
      <c r="B95" s="90"/>
      <c r="C95" s="109"/>
      <c r="D95" s="106"/>
      <c r="E95" s="106"/>
      <c r="F95" s="106"/>
      <c r="G95" s="106"/>
      <c r="H95" s="106"/>
      <c r="I95" s="106"/>
      <c r="J95" s="106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</row>
    <row r="96" spans="1:25" x14ac:dyDescent="0.2">
      <c r="A96" s="90"/>
      <c r="B96" s="90"/>
      <c r="C96" s="109"/>
      <c r="D96" s="106"/>
      <c r="E96" s="106"/>
      <c r="F96" s="106"/>
      <c r="G96" s="106"/>
      <c r="H96" s="106"/>
      <c r="I96" s="106"/>
      <c r="J96" s="106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</row>
    <row r="97" spans="1:25" x14ac:dyDescent="0.2">
      <c r="A97" s="90"/>
      <c r="B97" s="90"/>
      <c r="C97" s="109"/>
      <c r="D97" s="106"/>
      <c r="E97" s="106"/>
      <c r="F97" s="106"/>
      <c r="G97" s="106"/>
      <c r="H97" s="106"/>
      <c r="I97" s="106"/>
      <c r="J97" s="106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</row>
    <row r="98" spans="1:25" x14ac:dyDescent="0.2">
      <c r="A98" s="90"/>
      <c r="B98" s="90"/>
      <c r="C98" s="109"/>
      <c r="D98" s="106"/>
      <c r="E98" s="106"/>
      <c r="F98" s="106"/>
      <c r="G98" s="106"/>
      <c r="H98" s="106"/>
      <c r="I98" s="106"/>
      <c r="J98" s="106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</row>
    <row r="99" spans="1:25" x14ac:dyDescent="0.2">
      <c r="A99" s="90"/>
      <c r="B99" s="90"/>
      <c r="C99" s="109"/>
      <c r="D99" s="106"/>
      <c r="E99" s="106"/>
      <c r="F99" s="106"/>
      <c r="G99" s="106"/>
      <c r="H99" s="106"/>
      <c r="I99" s="106"/>
      <c r="J99" s="106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</row>
    <row r="100" spans="1:25" ht="10.8" thickBot="1" x14ac:dyDescent="0.25">
      <c r="A100" s="90"/>
      <c r="B100" s="90"/>
      <c r="C100" s="109"/>
      <c r="D100" s="106"/>
      <c r="E100" s="106"/>
      <c r="F100" s="106"/>
      <c r="G100" s="106"/>
      <c r="H100" s="106"/>
      <c r="I100" s="106"/>
      <c r="J100" s="106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</row>
  </sheetData>
  <hyperlinks>
    <hyperlink ref="A1" location="MAIN!A4" display="MAIN" xr:uid="{00000000-0004-0000-1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FF0000"/>
  </sheetPr>
  <dimension ref="A1:Q42"/>
  <sheetViews>
    <sheetView workbookViewId="0">
      <pane xSplit="2" ySplit="7" topLeftCell="C27" activePane="bottomRight" state="frozen"/>
      <selection pane="topRight"/>
      <selection pane="bottomLeft"/>
      <selection pane="bottomRight" activeCell="A32" sqref="A32:XFD32"/>
    </sheetView>
  </sheetViews>
  <sheetFormatPr defaultColWidth="11.140625" defaultRowHeight="10.199999999999999" outlineLevelCol="1" x14ac:dyDescent="0.2"/>
  <cols>
    <col min="1" max="1" width="11.42578125" style="3" customWidth="1"/>
    <col min="2" max="2" width="2" style="206" customWidth="1"/>
    <col min="3" max="3" width="47" style="207" customWidth="1"/>
    <col min="4" max="4" width="36" style="208" customWidth="1"/>
    <col min="5" max="5" width="16.85546875" style="208" customWidth="1"/>
    <col min="6" max="6" width="6" style="262" customWidth="1"/>
    <col min="7" max="7" width="2.7109375" style="262" customWidth="1" outlineLevel="1"/>
    <col min="8" max="8" width="18" style="262" customWidth="1" outlineLevel="1"/>
    <col min="9" max="9" width="3.28515625" style="262" customWidth="1" outlineLevel="1"/>
    <col min="10" max="10" width="6.7109375" style="262" customWidth="1" outlineLevel="1"/>
    <col min="11" max="11" width="6.7109375" style="264" customWidth="1" outlineLevel="1"/>
    <col min="12" max="12" width="3" style="263" customWidth="1" outlineLevel="1"/>
    <col min="13" max="13" width="11.140625" style="263"/>
    <col min="14" max="16384" width="11.140625" style="3"/>
  </cols>
  <sheetData>
    <row r="1" spans="1:17" ht="15" thickBot="1" x14ac:dyDescent="0.25">
      <c r="A1" s="205" t="s">
        <v>47</v>
      </c>
      <c r="B1" s="108"/>
      <c r="C1" s="109"/>
      <c r="D1" s="106"/>
      <c r="E1" s="106"/>
      <c r="F1" s="240"/>
      <c r="G1" s="241"/>
      <c r="H1" s="382" t="s">
        <v>425</v>
      </c>
      <c r="I1" s="382"/>
      <c r="J1" s="382"/>
      <c r="K1" s="382"/>
      <c r="L1" s="242"/>
      <c r="M1" s="240"/>
      <c r="N1" s="108"/>
      <c r="O1" s="108"/>
      <c r="P1" s="108"/>
      <c r="Q1" s="108"/>
    </row>
    <row r="2" spans="1:17" x14ac:dyDescent="0.2">
      <c r="A2" s="106"/>
      <c r="B2" s="106"/>
      <c r="C2" s="30"/>
      <c r="D2" s="106"/>
      <c r="E2" s="106"/>
      <c r="F2" s="240"/>
      <c r="G2" s="243"/>
      <c r="H2" s="244"/>
      <c r="I2" s="245"/>
      <c r="J2" s="246"/>
      <c r="K2" s="247"/>
      <c r="L2" s="248"/>
      <c r="M2" s="240"/>
      <c r="N2" s="106"/>
      <c r="O2" s="106"/>
      <c r="P2" s="106"/>
      <c r="Q2" s="106"/>
    </row>
    <row r="3" spans="1:17" x14ac:dyDescent="0.2">
      <c r="A3" s="106"/>
      <c r="B3" s="106"/>
      <c r="C3" s="385" t="e">
        <f>MAIN!#REF!&amp;" - "&amp;MAIN!#REF!</f>
        <v>#REF!</v>
      </c>
      <c r="D3" s="385"/>
      <c r="E3" s="385"/>
      <c r="F3" s="240"/>
      <c r="G3" s="243"/>
      <c r="H3" s="244"/>
      <c r="I3" s="245"/>
      <c r="J3" s="246"/>
      <c r="K3" s="247"/>
      <c r="L3" s="248"/>
      <c r="M3" s="240"/>
      <c r="N3" s="106"/>
      <c r="O3" s="106"/>
      <c r="P3" s="106"/>
      <c r="Q3" s="106"/>
    </row>
    <row r="4" spans="1:17" x14ac:dyDescent="0.2">
      <c r="A4" s="106"/>
      <c r="B4" s="106"/>
      <c r="C4" s="225"/>
      <c r="D4" s="225"/>
      <c r="E4" s="225"/>
      <c r="F4" s="240"/>
      <c r="G4" s="249"/>
      <c r="H4" s="244"/>
      <c r="I4" s="245"/>
      <c r="J4" s="246"/>
      <c r="K4" s="247"/>
      <c r="L4" s="248"/>
      <c r="M4" s="240"/>
      <c r="N4" s="106"/>
      <c r="O4" s="106"/>
      <c r="P4" s="106"/>
      <c r="Q4" s="106"/>
    </row>
    <row r="5" spans="1:17" ht="32.1" customHeight="1" thickBot="1" x14ac:dyDescent="0.25">
      <c r="A5" s="106"/>
      <c r="B5" s="106"/>
      <c r="C5" s="221" t="e">
        <f>_entity&amp;CHAR(10)&amp;_asatdate&amp;CHAR(10)&amp;_multiplier</f>
        <v>#REF!</v>
      </c>
      <c r="D5" s="218"/>
      <c r="E5" s="218"/>
      <c r="F5" s="240"/>
      <c r="G5" s="250"/>
      <c r="H5" s="251"/>
      <c r="I5" s="245"/>
      <c r="J5" s="246"/>
      <c r="K5" s="247"/>
      <c r="L5" s="248"/>
      <c r="M5" s="240"/>
      <c r="N5" s="106"/>
      <c r="O5" s="106"/>
      <c r="P5" s="106"/>
      <c r="Q5" s="106"/>
    </row>
    <row r="6" spans="1:17" ht="32.1" customHeight="1" x14ac:dyDescent="0.2">
      <c r="A6" s="106"/>
      <c r="B6" s="106"/>
      <c r="C6" s="220" t="s">
        <v>346</v>
      </c>
      <c r="D6" s="227" t="s">
        <v>347</v>
      </c>
      <c r="E6" s="220" t="s">
        <v>348</v>
      </c>
      <c r="F6" s="240"/>
      <c r="G6" s="252"/>
      <c r="H6" s="253" t="str">
        <f>E6</f>
        <v>Calculation of the Solvency Capital Requirement</v>
      </c>
      <c r="I6" s="245"/>
      <c r="J6" s="246"/>
      <c r="K6" s="247"/>
      <c r="L6" s="254"/>
      <c r="M6" s="240"/>
      <c r="N6" s="106"/>
      <c r="O6" s="106"/>
      <c r="P6" s="106"/>
      <c r="Q6" s="106"/>
    </row>
    <row r="7" spans="1:17" hidden="1" x14ac:dyDescent="0.2">
      <c r="A7" s="106"/>
      <c r="B7" s="106"/>
      <c r="C7" s="219" t="s">
        <v>187</v>
      </c>
      <c r="D7" s="219" t="s">
        <v>188</v>
      </c>
      <c r="E7" s="219" t="s">
        <v>189</v>
      </c>
      <c r="F7" s="240"/>
      <c r="G7" s="252"/>
      <c r="H7" s="255"/>
      <c r="I7" s="244"/>
      <c r="J7" s="244"/>
      <c r="K7" s="244"/>
      <c r="L7" s="254"/>
      <c r="M7" s="240"/>
      <c r="N7" s="106"/>
      <c r="O7" s="106"/>
      <c r="P7" s="106"/>
      <c r="Q7" s="106"/>
    </row>
    <row r="8" spans="1:17" x14ac:dyDescent="0.2">
      <c r="A8" s="106"/>
      <c r="B8" s="106"/>
      <c r="C8" s="228" t="e">
        <f>IF(OR(ISBLANK(#REF!),#REF!=""),"",#REF!)</f>
        <v>#REF!</v>
      </c>
      <c r="D8" s="233" t="e">
        <f>IF(OR(ISBLANK(#REF!),#REF!=""),"",#REF!)</f>
        <v>#REF!</v>
      </c>
      <c r="E8" s="234">
        <f>ROUND(IFERROR(#REF!/coef,0),0)+H8</f>
        <v>0</v>
      </c>
      <c r="F8" s="240"/>
      <c r="G8" s="252"/>
      <c r="H8" s="236"/>
      <c r="I8" s="244"/>
      <c r="J8" s="244"/>
      <c r="K8" s="244"/>
      <c r="L8" s="254"/>
      <c r="M8" s="240"/>
      <c r="N8" s="106"/>
      <c r="O8" s="106"/>
      <c r="P8" s="106"/>
      <c r="Q8" s="106"/>
    </row>
    <row r="9" spans="1:17" x14ac:dyDescent="0.2">
      <c r="A9" s="106"/>
      <c r="B9" s="106"/>
      <c r="C9" s="229" t="e">
        <f>IF(OR(ISBLANK(#REF!),#REF!=""),"",#REF!)</f>
        <v>#REF!</v>
      </c>
      <c r="D9" s="230" t="e">
        <f>IF(OR(ISBLANK(#REF!),#REF!=""),"",#REF!)</f>
        <v>#REF!</v>
      </c>
      <c r="E9" s="209">
        <f>ROUND(IFERROR(#REF!/coef,0),0)+H9</f>
        <v>0</v>
      </c>
      <c r="F9" s="240"/>
      <c r="G9" s="252"/>
      <c r="H9" s="236"/>
      <c r="I9" s="244"/>
      <c r="J9" s="244"/>
      <c r="K9" s="244"/>
      <c r="L9" s="254"/>
      <c r="M9" s="240"/>
      <c r="N9" s="106"/>
      <c r="O9" s="106"/>
      <c r="P9" s="106"/>
      <c r="Q9" s="106"/>
    </row>
    <row r="10" spans="1:17" x14ac:dyDescent="0.2">
      <c r="A10" s="106"/>
      <c r="B10" s="106"/>
      <c r="C10" s="229" t="e">
        <f>IF(OR(ISBLANK(#REF!),#REF!=""),"",#REF!)</f>
        <v>#REF!</v>
      </c>
      <c r="D10" s="230" t="e">
        <f>IF(OR(ISBLANK(#REF!),#REF!=""),"",#REF!)</f>
        <v>#REF!</v>
      </c>
      <c r="E10" s="209">
        <f>ROUND(IFERROR(#REF!/coef,0),0)+H10</f>
        <v>0</v>
      </c>
      <c r="F10" s="240"/>
      <c r="G10" s="252"/>
      <c r="H10" s="236"/>
      <c r="I10" s="244"/>
      <c r="J10" s="244"/>
      <c r="K10" s="244"/>
      <c r="L10" s="254"/>
      <c r="M10" s="240"/>
      <c r="N10" s="106"/>
      <c r="O10" s="106"/>
      <c r="P10" s="106"/>
      <c r="Q10" s="106"/>
    </row>
    <row r="11" spans="1:17" x14ac:dyDescent="0.2">
      <c r="A11" s="106"/>
      <c r="B11" s="106"/>
      <c r="C11" s="229" t="e">
        <f>IF(OR(ISBLANK(#REF!),#REF!=""),"",#REF!)</f>
        <v>#REF!</v>
      </c>
      <c r="D11" s="230" t="e">
        <f>IF(OR(ISBLANK(#REF!),#REF!=""),"",#REF!)</f>
        <v>#REF!</v>
      </c>
      <c r="E11" s="209">
        <f>ROUND(IFERROR(#REF!/coef,0),0)+H11</f>
        <v>0</v>
      </c>
      <c r="F11" s="240"/>
      <c r="G11" s="252"/>
      <c r="H11" s="236"/>
      <c r="I11" s="244"/>
      <c r="J11" s="244"/>
      <c r="K11" s="244"/>
      <c r="L11" s="254"/>
      <c r="M11" s="240"/>
      <c r="N11" s="106"/>
      <c r="O11" s="106"/>
      <c r="P11" s="106"/>
      <c r="Q11" s="106"/>
    </row>
    <row r="12" spans="1:17" x14ac:dyDescent="0.2">
      <c r="A12" s="106"/>
      <c r="B12" s="106"/>
      <c r="C12" s="229" t="e">
        <f>IF(OR(ISBLANK(#REF!),#REF!=""),"",#REF!)</f>
        <v>#REF!</v>
      </c>
      <c r="D12" s="230" t="e">
        <f>IF(OR(ISBLANK(#REF!),#REF!=""),"",#REF!)</f>
        <v>#REF!</v>
      </c>
      <c r="E12" s="209">
        <f>ROUND(IFERROR(#REF!/coef,0),0)+H12</f>
        <v>0</v>
      </c>
      <c r="F12" s="240"/>
      <c r="G12" s="252"/>
      <c r="H12" s="236"/>
      <c r="I12" s="244"/>
      <c r="J12" s="244"/>
      <c r="K12" s="244"/>
      <c r="L12" s="254"/>
      <c r="M12" s="240"/>
      <c r="N12" s="106"/>
      <c r="O12" s="106"/>
      <c r="P12" s="106"/>
      <c r="Q12" s="106"/>
    </row>
    <row r="13" spans="1:17" x14ac:dyDescent="0.2">
      <c r="A13" s="106"/>
      <c r="B13" s="106"/>
      <c r="C13" s="229" t="e">
        <f>IF(OR(ISBLANK(#REF!),#REF!=""),"",#REF!)</f>
        <v>#REF!</v>
      </c>
      <c r="D13" s="230" t="e">
        <f>IF(OR(ISBLANK(#REF!),#REF!=""),"",#REF!)</f>
        <v>#REF!</v>
      </c>
      <c r="E13" s="209">
        <f>ROUND(IFERROR(#REF!/coef,0),0)+H13</f>
        <v>0</v>
      </c>
      <c r="F13" s="240"/>
      <c r="G13" s="252"/>
      <c r="H13" s="236"/>
      <c r="I13" s="244"/>
      <c r="J13" s="244"/>
      <c r="K13" s="244"/>
      <c r="L13" s="254"/>
      <c r="M13" s="240"/>
      <c r="N13" s="106"/>
      <c r="O13" s="106"/>
      <c r="P13" s="106"/>
      <c r="Q13" s="106"/>
    </row>
    <row r="14" spans="1:17" x14ac:dyDescent="0.2">
      <c r="A14" s="106"/>
      <c r="B14" s="106"/>
      <c r="C14" s="229" t="e">
        <f>IF(OR(ISBLANK(#REF!),#REF!=""),"",#REF!)</f>
        <v>#REF!</v>
      </c>
      <c r="D14" s="230" t="e">
        <f>IF(OR(ISBLANK(#REF!),#REF!=""),"",#REF!)</f>
        <v>#REF!</v>
      </c>
      <c r="E14" s="209">
        <f>ROUND(IFERROR(#REF!/coef,0),0)+H14</f>
        <v>0</v>
      </c>
      <c r="F14" s="240"/>
      <c r="G14" s="252"/>
      <c r="H14" s="236"/>
      <c r="I14" s="244"/>
      <c r="J14" s="244"/>
      <c r="K14" s="244"/>
      <c r="L14" s="254"/>
      <c r="M14" s="240"/>
      <c r="N14" s="106"/>
      <c r="O14" s="106"/>
      <c r="P14" s="106"/>
      <c r="Q14" s="106"/>
    </row>
    <row r="15" spans="1:17" x14ac:dyDescent="0.2">
      <c r="A15" s="106"/>
      <c r="B15" s="106"/>
      <c r="C15" s="229" t="e">
        <f>IF(OR(ISBLANK(#REF!),#REF!=""),"",#REF!)</f>
        <v>#REF!</v>
      </c>
      <c r="D15" s="230" t="e">
        <f>IF(OR(ISBLANK(#REF!),#REF!=""),"",#REF!)</f>
        <v>#REF!</v>
      </c>
      <c r="E15" s="209">
        <f>ROUND(IFERROR(#REF!/coef,0),0)+H15</f>
        <v>0</v>
      </c>
      <c r="F15" s="240"/>
      <c r="G15" s="252"/>
      <c r="H15" s="236"/>
      <c r="I15" s="244"/>
      <c r="J15" s="244"/>
      <c r="K15" s="244"/>
      <c r="L15" s="254"/>
      <c r="M15" s="240"/>
      <c r="N15" s="106"/>
      <c r="O15" s="106"/>
      <c r="P15" s="106"/>
      <c r="Q15" s="106"/>
    </row>
    <row r="16" spans="1:17" x14ac:dyDescent="0.2">
      <c r="A16" s="106"/>
      <c r="B16" s="106"/>
      <c r="C16" s="229" t="e">
        <f>IF(OR(ISBLANK(#REF!),#REF!=""),"",#REF!)</f>
        <v>#REF!</v>
      </c>
      <c r="D16" s="230" t="e">
        <f>IF(OR(ISBLANK(#REF!),#REF!=""),"",#REF!)</f>
        <v>#REF!</v>
      </c>
      <c r="E16" s="209">
        <f>ROUND(IFERROR(#REF!/coef,0),0)+H16</f>
        <v>0</v>
      </c>
      <c r="F16" s="240"/>
      <c r="G16" s="252"/>
      <c r="H16" s="236"/>
      <c r="I16" s="244"/>
      <c r="J16" s="244"/>
      <c r="K16" s="244"/>
      <c r="L16" s="254"/>
      <c r="M16" s="240"/>
      <c r="N16" s="106"/>
      <c r="O16" s="106"/>
      <c r="P16" s="106"/>
      <c r="Q16" s="106"/>
    </row>
    <row r="17" spans="1:17" x14ac:dyDescent="0.2">
      <c r="A17" s="106"/>
      <c r="B17" s="106"/>
      <c r="C17" s="229" t="e">
        <f>IF(OR(ISBLANK(#REF!),#REF!=""),"",#REF!)</f>
        <v>#REF!</v>
      </c>
      <c r="D17" s="230" t="e">
        <f>IF(OR(ISBLANK(#REF!),#REF!=""),"",#REF!)</f>
        <v>#REF!</v>
      </c>
      <c r="E17" s="209">
        <f>ROUND(IFERROR(#REF!/coef,0),0)+H17</f>
        <v>0</v>
      </c>
      <c r="F17" s="240"/>
      <c r="G17" s="252"/>
      <c r="H17" s="236"/>
      <c r="I17" s="244"/>
      <c r="J17" s="244"/>
      <c r="K17" s="244"/>
      <c r="L17" s="254"/>
      <c r="M17" s="240"/>
      <c r="N17" s="106"/>
      <c r="O17" s="106"/>
      <c r="P17" s="106"/>
      <c r="Q17" s="106"/>
    </row>
    <row r="18" spans="1:17" ht="10.8" thickBot="1" x14ac:dyDescent="0.25">
      <c r="A18" s="106"/>
      <c r="B18" s="106"/>
      <c r="C18" s="215"/>
      <c r="D18" s="226"/>
      <c r="E18" s="210"/>
      <c r="F18" s="240"/>
      <c r="G18" s="252"/>
      <c r="H18" s="237"/>
      <c r="I18" s="244"/>
      <c r="J18" s="244"/>
      <c r="K18" s="244"/>
      <c r="L18" s="254"/>
      <c r="M18" s="240"/>
      <c r="N18" s="106"/>
      <c r="O18" s="106"/>
      <c r="P18" s="106"/>
      <c r="Q18" s="106"/>
    </row>
    <row r="19" spans="1:17" x14ac:dyDescent="0.2">
      <c r="A19" s="106"/>
      <c r="B19" s="106"/>
      <c r="C19" s="106"/>
      <c r="D19" s="106"/>
      <c r="E19" s="216"/>
      <c r="F19" s="240"/>
      <c r="G19" s="252"/>
      <c r="H19" s="244"/>
      <c r="I19" s="244"/>
      <c r="J19" s="244"/>
      <c r="K19" s="244"/>
      <c r="L19" s="254"/>
      <c r="M19" s="240"/>
      <c r="N19" s="106"/>
      <c r="O19" s="106"/>
      <c r="P19" s="106"/>
      <c r="Q19" s="106"/>
    </row>
    <row r="20" spans="1:17" hidden="1" x14ac:dyDescent="0.2">
      <c r="A20" s="106"/>
      <c r="B20" s="106"/>
      <c r="C20" s="114"/>
      <c r="D20" s="115"/>
      <c r="E20" s="217" t="s">
        <v>263</v>
      </c>
      <c r="F20" s="240"/>
      <c r="G20" s="252"/>
      <c r="H20" s="244"/>
      <c r="I20" s="244"/>
      <c r="J20" s="244"/>
      <c r="K20" s="244"/>
      <c r="L20" s="254"/>
      <c r="M20" s="240"/>
      <c r="N20" s="106"/>
      <c r="O20" s="106"/>
      <c r="P20" s="106"/>
      <c r="Q20" s="106"/>
    </row>
    <row r="21" spans="1:17" ht="11.25" customHeight="1" x14ac:dyDescent="0.2">
      <c r="A21" s="106"/>
      <c r="B21" s="106"/>
      <c r="C21" s="387" t="s">
        <v>388</v>
      </c>
      <c r="D21" s="387"/>
      <c r="E21" s="212"/>
      <c r="F21" s="240"/>
      <c r="G21" s="252"/>
      <c r="H21" s="244"/>
      <c r="I21" s="244"/>
      <c r="J21" s="244"/>
      <c r="K21" s="244"/>
      <c r="L21" s="254"/>
      <c r="M21" s="240"/>
      <c r="N21" s="106"/>
      <c r="O21" s="106"/>
      <c r="P21" s="106"/>
      <c r="Q21" s="106"/>
    </row>
    <row r="22" spans="1:17" x14ac:dyDescent="0.2">
      <c r="A22" s="106"/>
      <c r="B22" s="235" t="s">
        <v>66</v>
      </c>
      <c r="C22" s="383" t="s">
        <v>338</v>
      </c>
      <c r="D22" s="383"/>
      <c r="E22" s="209" t="e">
        <f>ROUND(SUMIF(#REF!,$B22,#REF!)/coef,0)+H22</f>
        <v>#REF!</v>
      </c>
      <c r="F22" s="240"/>
      <c r="G22" s="252"/>
      <c r="H22" s="238"/>
      <c r="I22" s="256"/>
      <c r="J22" s="257" t="e">
        <f>IF(K22=0,"ok","err")</f>
        <v>#REF!</v>
      </c>
      <c r="K22" s="258" t="e">
        <f>SUM(E8:E18)-E22</f>
        <v>#REF!</v>
      </c>
      <c r="L22" s="254"/>
      <c r="M22" s="240"/>
      <c r="N22" s="106"/>
      <c r="O22" s="106"/>
      <c r="P22" s="106"/>
      <c r="Q22" s="106"/>
    </row>
    <row r="23" spans="1:17" x14ac:dyDescent="0.2">
      <c r="A23" s="106"/>
      <c r="B23" s="235" t="s">
        <v>56</v>
      </c>
      <c r="C23" s="383" t="s">
        <v>339</v>
      </c>
      <c r="D23" s="383"/>
      <c r="E23" s="209" t="e">
        <f>ROUND(SUMIF(#REF!,$B23,#REF!)/coef,0)+H23</f>
        <v>#REF!</v>
      </c>
      <c r="F23" s="240"/>
      <c r="G23" s="252"/>
      <c r="H23" s="236"/>
      <c r="I23" s="244"/>
      <c r="J23" s="244"/>
      <c r="K23" s="244"/>
      <c r="L23" s="254"/>
      <c r="M23" s="240"/>
      <c r="N23" s="106"/>
      <c r="O23" s="106"/>
      <c r="P23" s="106"/>
      <c r="Q23" s="106"/>
    </row>
    <row r="24" spans="1:17" ht="19.5" customHeight="1" x14ac:dyDescent="0.2">
      <c r="A24" s="106"/>
      <c r="B24" s="235" t="s">
        <v>74</v>
      </c>
      <c r="C24" s="383" t="s">
        <v>340</v>
      </c>
      <c r="D24" s="383"/>
      <c r="E24" s="209" t="e">
        <f>ROUND(SUMIF(#REF!,$B24,#REF!)/coef,0)+H24</f>
        <v>#REF!</v>
      </c>
      <c r="F24" s="240"/>
      <c r="G24" s="252"/>
      <c r="H24" s="236"/>
      <c r="I24" s="244"/>
      <c r="J24" s="244"/>
      <c r="K24" s="244"/>
      <c r="L24" s="254"/>
      <c r="M24" s="240"/>
      <c r="N24" s="106"/>
      <c r="O24" s="106"/>
      <c r="P24" s="106"/>
      <c r="Q24" s="106"/>
    </row>
    <row r="25" spans="1:17" ht="11.25" customHeight="1" x14ac:dyDescent="0.2">
      <c r="A25" s="106"/>
      <c r="B25" s="235" t="s">
        <v>82</v>
      </c>
      <c r="C25" s="386" t="s">
        <v>389</v>
      </c>
      <c r="D25" s="386"/>
      <c r="E25" s="209" t="e">
        <f>ROUND(SUMIF(#REF!,$B25,#REF!)/coef,0)+H25</f>
        <v>#REF!</v>
      </c>
      <c r="F25" s="240"/>
      <c r="G25" s="252"/>
      <c r="H25" s="238"/>
      <c r="I25" s="256"/>
      <c r="J25" s="257" t="e">
        <f>IF(K25=0,"ok","err")</f>
        <v>#REF!</v>
      </c>
      <c r="K25" s="258" t="e">
        <f>SUM(E22:E24)-E25</f>
        <v>#REF!</v>
      </c>
      <c r="L25" s="254"/>
      <c r="M25" s="240"/>
      <c r="N25" s="106"/>
      <c r="O25" s="106"/>
      <c r="P25" s="106"/>
      <c r="Q25" s="106"/>
    </row>
    <row r="26" spans="1:17" x14ac:dyDescent="0.2">
      <c r="A26" s="106"/>
      <c r="B26" s="235" t="s">
        <v>84</v>
      </c>
      <c r="C26" s="383" t="s">
        <v>341</v>
      </c>
      <c r="D26" s="383"/>
      <c r="E26" s="209" t="e">
        <f>ROUND(SUMIF(#REF!,$B26,#REF!)/coef,0)+H26</f>
        <v>#REF!</v>
      </c>
      <c r="F26" s="240"/>
      <c r="G26" s="252"/>
      <c r="H26" s="239"/>
      <c r="I26" s="244"/>
      <c r="J26" s="244"/>
      <c r="K26" s="244"/>
      <c r="L26" s="254"/>
      <c r="M26" s="240"/>
      <c r="N26" s="106"/>
      <c r="O26" s="106"/>
      <c r="P26" s="106"/>
      <c r="Q26" s="106"/>
    </row>
    <row r="27" spans="1:17" x14ac:dyDescent="0.2">
      <c r="A27" s="106"/>
      <c r="B27" s="235" t="s">
        <v>86</v>
      </c>
      <c r="C27" s="386" t="s">
        <v>390</v>
      </c>
      <c r="D27" s="386"/>
      <c r="E27" s="209" t="e">
        <f>ROUND(SUMIF(#REF!,$B27,#REF!)/coef,0)+H27</f>
        <v>#REF!</v>
      </c>
      <c r="F27" s="240"/>
      <c r="G27" s="252"/>
      <c r="H27" s="238"/>
      <c r="I27" s="256"/>
      <c r="J27" s="257" t="e">
        <f>IF(K27=0,"ok","err")</f>
        <v>#REF!</v>
      </c>
      <c r="K27" s="258" t="e">
        <f>SUM(E25:E26)-E27</f>
        <v>#REF!</v>
      </c>
      <c r="L27" s="254"/>
      <c r="M27" s="240"/>
      <c r="N27" s="106"/>
      <c r="O27" s="106"/>
      <c r="P27" s="106"/>
      <c r="Q27" s="106"/>
    </row>
    <row r="28" spans="1:17" x14ac:dyDescent="0.2">
      <c r="A28" s="106"/>
      <c r="B28" s="235"/>
      <c r="C28" s="386" t="s">
        <v>342</v>
      </c>
      <c r="D28" s="386"/>
      <c r="E28" s="211"/>
      <c r="F28" s="240"/>
      <c r="G28" s="252"/>
      <c r="H28" s="244"/>
      <c r="I28" s="244"/>
      <c r="J28" s="244"/>
      <c r="K28" s="244"/>
      <c r="L28" s="254"/>
      <c r="M28" s="240"/>
      <c r="N28" s="106"/>
      <c r="O28" s="106"/>
      <c r="P28" s="106"/>
      <c r="Q28" s="106"/>
    </row>
    <row r="29" spans="1:17" ht="11.25" customHeight="1" x14ac:dyDescent="0.2">
      <c r="A29" s="106"/>
      <c r="B29" s="235" t="s">
        <v>99</v>
      </c>
      <c r="C29" s="383" t="s">
        <v>343</v>
      </c>
      <c r="D29" s="383"/>
      <c r="E29" s="209" t="e">
        <f>ROUND(SUMIF(#REF!,$B29,#REF!)/coef,0)+H29</f>
        <v>#REF!</v>
      </c>
      <c r="F29" s="240"/>
      <c r="G29" s="252"/>
      <c r="H29" s="236"/>
      <c r="I29" s="244"/>
      <c r="J29" s="244"/>
      <c r="K29" s="244"/>
      <c r="L29" s="254"/>
      <c r="M29" s="240"/>
      <c r="N29" s="106"/>
      <c r="O29" s="106"/>
      <c r="P29" s="106"/>
      <c r="Q29" s="106"/>
    </row>
    <row r="30" spans="1:17" ht="11.25" customHeight="1" x14ac:dyDescent="0.2">
      <c r="A30" s="106"/>
      <c r="B30" s="235" t="s">
        <v>101</v>
      </c>
      <c r="C30" s="383" t="s">
        <v>378</v>
      </c>
      <c r="D30" s="383"/>
      <c r="E30" s="209" t="e">
        <f>ROUND(SUMIF(#REF!,$B30,#REF!)/coef,0)+H30</f>
        <v>#REF!</v>
      </c>
      <c r="F30" s="240"/>
      <c r="G30" s="252"/>
      <c r="H30" s="236"/>
      <c r="I30" s="244"/>
      <c r="J30" s="244"/>
      <c r="K30" s="244"/>
      <c r="L30" s="254"/>
      <c r="M30" s="240"/>
      <c r="N30" s="106"/>
      <c r="O30" s="106"/>
      <c r="P30" s="106"/>
      <c r="Q30" s="106"/>
    </row>
    <row r="31" spans="1:17" ht="11.25" customHeight="1" x14ac:dyDescent="0.2">
      <c r="A31" s="106"/>
      <c r="B31" s="235" t="s">
        <v>121</v>
      </c>
      <c r="C31" s="383" t="s">
        <v>344</v>
      </c>
      <c r="D31" s="383"/>
      <c r="E31" s="209" t="e">
        <f>ROUND(SUMIF(#REF!,$B31,#REF!)/coef,0)+H31</f>
        <v>#REF!</v>
      </c>
      <c r="F31" s="240"/>
      <c r="G31" s="252"/>
      <c r="H31" s="236"/>
      <c r="I31" s="244"/>
      <c r="J31" s="244"/>
      <c r="K31" s="244"/>
      <c r="L31" s="254"/>
      <c r="M31" s="240"/>
      <c r="N31" s="106"/>
      <c r="O31" s="106"/>
      <c r="P31" s="106"/>
      <c r="Q31" s="106"/>
    </row>
    <row r="32" spans="1:17" ht="19.5" customHeight="1" x14ac:dyDescent="0.2">
      <c r="A32" s="106"/>
      <c r="B32" s="235" t="s">
        <v>123</v>
      </c>
      <c r="C32" s="383" t="s">
        <v>391</v>
      </c>
      <c r="D32" s="383"/>
      <c r="E32" s="214" t="e">
        <f>ROUND(SUMIF(#REF!,$B32,#REF!)/coef,0)+H32</f>
        <v>#REF!</v>
      </c>
      <c r="F32" s="240"/>
      <c r="G32" s="252"/>
      <c r="H32" s="236"/>
      <c r="I32" s="244"/>
      <c r="J32" s="244"/>
      <c r="K32" s="244"/>
      <c r="L32" s="254"/>
      <c r="M32" s="240"/>
      <c r="N32" s="106"/>
      <c r="O32" s="106"/>
      <c r="P32" s="106"/>
      <c r="Q32" s="106"/>
    </row>
    <row r="33" spans="1:17" ht="11.25" customHeight="1" x14ac:dyDescent="0.2">
      <c r="A33" s="106"/>
      <c r="B33" s="235" t="s">
        <v>217</v>
      </c>
      <c r="C33" s="383" t="s">
        <v>345</v>
      </c>
      <c r="D33" s="383"/>
      <c r="E33" s="209" t="e">
        <f>ROUND(SUMIF(#REF!,$B33,#REF!)/coef,0)+H33</f>
        <v>#REF!</v>
      </c>
      <c r="F33" s="240"/>
      <c r="G33" s="252"/>
      <c r="H33" s="236"/>
      <c r="I33" s="244"/>
      <c r="J33" s="244"/>
      <c r="K33" s="244"/>
      <c r="L33" s="254"/>
      <c r="M33" s="240"/>
      <c r="N33" s="106"/>
      <c r="O33" s="106"/>
      <c r="P33" s="106"/>
      <c r="Q33" s="106"/>
    </row>
    <row r="34" spans="1:17" ht="12" customHeight="1" thickBot="1" x14ac:dyDescent="0.25">
      <c r="A34" s="106"/>
      <c r="B34" s="235" t="s">
        <v>218</v>
      </c>
      <c r="C34" s="384" t="s">
        <v>379</v>
      </c>
      <c r="D34" s="384"/>
      <c r="E34" s="213" t="e">
        <f>ROUND(SUMIF(#REF!,$B34,#REF!)/coef,0)+H34</f>
        <v>#REF!</v>
      </c>
      <c r="F34" s="240"/>
      <c r="G34" s="252"/>
      <c r="H34" s="237"/>
      <c r="I34" s="244"/>
      <c r="J34" s="244"/>
      <c r="K34" s="244"/>
      <c r="L34" s="254"/>
      <c r="M34" s="240"/>
      <c r="N34" s="106"/>
      <c r="O34" s="106"/>
      <c r="P34" s="106"/>
      <c r="Q34" s="106"/>
    </row>
    <row r="35" spans="1:17" x14ac:dyDescent="0.2">
      <c r="A35" s="106"/>
      <c r="B35" s="106"/>
      <c r="C35" s="109"/>
      <c r="D35" s="106"/>
      <c r="E35" s="106"/>
      <c r="F35" s="240"/>
      <c r="G35" s="259"/>
      <c r="H35" s="260"/>
      <c r="I35" s="260"/>
      <c r="J35" s="260"/>
      <c r="K35" s="260"/>
      <c r="L35" s="261"/>
      <c r="M35" s="240"/>
      <c r="N35" s="106"/>
      <c r="O35" s="106"/>
      <c r="P35" s="106"/>
      <c r="Q35" s="106"/>
    </row>
    <row r="36" spans="1:17" x14ac:dyDescent="0.2">
      <c r="A36" s="106"/>
      <c r="B36" s="106"/>
      <c r="C36" s="109"/>
      <c r="D36" s="106"/>
      <c r="E36" s="106"/>
      <c r="F36" s="240"/>
      <c r="G36" s="240"/>
      <c r="H36" s="240"/>
      <c r="I36" s="240"/>
      <c r="J36" s="240"/>
      <c r="K36" s="240"/>
      <c r="L36" s="240"/>
      <c r="M36" s="240"/>
      <c r="N36" s="106"/>
      <c r="O36" s="106"/>
      <c r="P36" s="106"/>
      <c r="Q36" s="106"/>
    </row>
    <row r="37" spans="1:17" x14ac:dyDescent="0.2">
      <c r="A37" s="106"/>
      <c r="B37" s="106"/>
      <c r="C37" s="30"/>
      <c r="D37" s="106"/>
      <c r="E37" s="106"/>
      <c r="F37" s="240"/>
      <c r="G37" s="240"/>
      <c r="H37" s="240"/>
      <c r="I37" s="240"/>
      <c r="J37" s="240"/>
      <c r="K37" s="240"/>
      <c r="L37" s="240"/>
      <c r="M37" s="240"/>
      <c r="N37" s="106"/>
      <c r="O37" s="106"/>
      <c r="P37" s="106"/>
      <c r="Q37" s="106"/>
    </row>
    <row r="38" spans="1:17" x14ac:dyDescent="0.2">
      <c r="A38" s="106"/>
      <c r="B38" s="106"/>
      <c r="C38" s="109"/>
      <c r="D38" s="106"/>
      <c r="E38" s="106"/>
      <c r="F38" s="240"/>
      <c r="G38" s="240"/>
      <c r="H38" s="240"/>
      <c r="I38" s="240"/>
      <c r="J38" s="240"/>
      <c r="K38" s="240"/>
      <c r="L38" s="240"/>
      <c r="M38" s="240"/>
      <c r="N38" s="106"/>
      <c r="O38" s="106"/>
      <c r="P38" s="106"/>
      <c r="Q38" s="106"/>
    </row>
    <row r="39" spans="1:17" x14ac:dyDescent="0.2">
      <c r="A39" s="106"/>
      <c r="B39" s="106"/>
      <c r="C39" s="109"/>
      <c r="D39" s="106"/>
      <c r="E39" s="106"/>
      <c r="F39" s="240"/>
      <c r="G39" s="240"/>
      <c r="H39" s="240"/>
      <c r="I39" s="240"/>
      <c r="J39" s="240"/>
      <c r="K39" s="240"/>
      <c r="L39" s="240"/>
      <c r="M39" s="240"/>
      <c r="N39" s="106"/>
      <c r="O39" s="106"/>
      <c r="P39" s="108"/>
      <c r="Q39" s="108"/>
    </row>
    <row r="40" spans="1:17" x14ac:dyDescent="0.2">
      <c r="A40" s="106"/>
      <c r="B40" s="106"/>
      <c r="C40" s="109"/>
      <c r="D40" s="106"/>
      <c r="E40" s="106"/>
      <c r="F40" s="240"/>
      <c r="G40" s="240"/>
      <c r="H40" s="240"/>
      <c r="I40" s="240"/>
      <c r="J40" s="240"/>
      <c r="K40" s="240"/>
      <c r="L40" s="240"/>
      <c r="M40" s="240"/>
      <c r="N40" s="106"/>
      <c r="O40" s="106"/>
      <c r="P40" s="108"/>
      <c r="Q40" s="108"/>
    </row>
    <row r="41" spans="1:17" x14ac:dyDescent="0.2">
      <c r="H41" s="240"/>
      <c r="I41" s="240"/>
      <c r="J41" s="240"/>
      <c r="K41" s="240"/>
    </row>
    <row r="42" spans="1:17" ht="10.8" thickBot="1" x14ac:dyDescent="0.25">
      <c r="H42" s="240"/>
      <c r="I42" s="240"/>
      <c r="J42" s="240"/>
      <c r="K42" s="240"/>
    </row>
  </sheetData>
  <sheetProtection sheet="1" objects="1" scenarios="1"/>
  <mergeCells count="16">
    <mergeCell ref="H1:K1"/>
    <mergeCell ref="C32:D32"/>
    <mergeCell ref="C33:D33"/>
    <mergeCell ref="C34:D34"/>
    <mergeCell ref="C3:E3"/>
    <mergeCell ref="C27:D27"/>
    <mergeCell ref="C28:D28"/>
    <mergeCell ref="C29:D29"/>
    <mergeCell ref="C30:D30"/>
    <mergeCell ref="C31:D31"/>
    <mergeCell ref="C21:D21"/>
    <mergeCell ref="C22:D22"/>
    <mergeCell ref="C23:D23"/>
    <mergeCell ref="C24:D24"/>
    <mergeCell ref="C25:D25"/>
    <mergeCell ref="C26:D26"/>
  </mergeCells>
  <conditionalFormatting sqref="J22">
    <cfRule type="cellIs" dxfId="5" priority="5" operator="equal">
      <formula>"err"</formula>
    </cfRule>
    <cfRule type="cellIs" dxfId="4" priority="6" operator="equal">
      <formula>"ok"</formula>
    </cfRule>
  </conditionalFormatting>
  <conditionalFormatting sqref="J25">
    <cfRule type="cellIs" dxfId="3" priority="3" operator="equal">
      <formula>"err"</formula>
    </cfRule>
    <cfRule type="cellIs" dxfId="2" priority="4" operator="equal">
      <formula>"ok"</formula>
    </cfRule>
  </conditionalFormatting>
  <conditionalFormatting sqref="J27">
    <cfRule type="cellIs" dxfId="1" priority="1" operator="equal">
      <formula>"err"</formula>
    </cfRule>
    <cfRule type="cellIs" dxfId="0" priority="2" operator="equal">
      <formula>"ok"</formula>
    </cfRule>
  </conditionalFormatting>
  <hyperlinks>
    <hyperlink ref="A1" location="MAIN!A4" display="MAIN" xr:uid="{00000000-0004-0000-1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Lists</vt:lpstr>
      <vt:lpstr>MAIN</vt:lpstr>
      <vt:lpstr>S.02.01_1_EN</vt:lpstr>
      <vt:lpstr>S.02.01_2_EN</vt:lpstr>
      <vt:lpstr>S.05.01_3_EN</vt:lpstr>
      <vt:lpstr>S.05.02_2_EN</vt:lpstr>
      <vt:lpstr>S.12.01_EN</vt:lpstr>
      <vt:lpstr>S.23.01_EN</vt:lpstr>
      <vt:lpstr>S.25.03_EN</vt:lpstr>
      <vt:lpstr>S.25.03_EN  </vt:lpstr>
      <vt:lpstr>S.28.01_EN</vt:lpstr>
      <vt:lpstr>PD.25.03.A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BIP_SSE_PD_S.02.01_1_EN</vt:lpstr>
      <vt:lpstr>BIP_SSE_PD_S.02.01_2_EN</vt:lpstr>
      <vt:lpstr>BIP_SSE_PD_S.05.01_3_EN</vt:lpstr>
      <vt:lpstr>BIP_SSE_PD_S.05.02_2_EN</vt:lpstr>
      <vt:lpstr>BIP_SSE_PD_S.12.01_1_EN</vt:lpstr>
      <vt:lpstr>BIP_SSE_PD_S.23.01_1_EN</vt:lpstr>
      <vt:lpstr>BIP_SSE_PD_S.23.01_2_EN</vt:lpstr>
      <vt:lpstr>BIP_SSE_PD_S.23.01_3_EN</vt:lpstr>
      <vt:lpstr>BIP_SSE_PD_S.25.03_1_EN</vt:lpstr>
      <vt:lpstr>BIP_SSE_PD_S.28.01_1_EN</vt:lpstr>
      <vt:lpstr>coef</vt:lpstr>
      <vt:lpstr>S.25.03_EN!Print_Area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BAILLET Evgeniya</cp:lastModifiedBy>
  <dcterms:created xsi:type="dcterms:W3CDTF">2016-10-07T16:16:08Z</dcterms:created>
  <dcterms:modified xsi:type="dcterms:W3CDTF">2018-05-03T05:51:14Z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38</vt:i4>
  </property>
  <property fmtid="{D5CDD505-2E9C-101B-9397-08002B2CF9AE}" pid="3" name="PeriodName">
    <vt:lpwstr>2017.S2_NARRATIVES</vt:lpwstr>
  </property>
  <property fmtid="{D5CDD505-2E9C-101B-9397-08002B2CF9AE}" pid="4" name="ChapterId">
    <vt:i4>17157</vt:i4>
  </property>
  <property fmtid="{D5CDD505-2E9C-101B-9397-08002B2CF9AE}" pid="5" name="ChapterName">
    <vt:lpwstr>SSE-PD</vt:lpwstr>
  </property>
  <property fmtid="{D5CDD505-2E9C-101B-9397-08002B2CF9AE}" pid="6" name="ReportId">
    <vt:i4>213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44</vt:i4>
  </property>
  <property fmtid="{D5CDD505-2E9C-101B-9397-08002B2CF9AE}" pid="10" name="frecMETA00">
    <vt:lpwstr>cgkAAB+LCAAAAAAABAA9ltlhBDEIQ1sy+K7H/fcQPTGbj8nOYYMQQk70/k6+bP1FjJdx3jh6fKEPoS/8rPH21o+uObWOBffF1dW1MvbbWnX7W09r9nr7zfP0OdvQe225R9tfJpm2g/FG4cfTbyjv1rX0ynFC2yP1qP1JyqX7oXhaGgdw9818M94K/rJ8KH4/AMih+KP5Uam69oKUpIKm25GKriiDorvW31pvIArVwBWqo6dKucXFJaDSr/5ahVj</vt:lpwstr>
  </property>
  <property fmtid="{D5CDD505-2E9C-101B-9397-08002B2CF9AE}" pid="11" name="frecMETA01">
    <vt:lpwstr>1JmczYWOSbVOBUpEV5Hs+fRfGdLBs7QnJFOvhB3DN2kaWHQUFCCBRhcq0uWr5gi9thZ0dxXCed0TOMI16r64J9B6vuzHbLQ7iia5DPcPog4AB3fnUY1hkI5fC5xxOxf7MVtT06n9Mq0YETra/1WvpEQY1QsXn0C2QtgtDMKlSk/X0QJvo7giB5GWvOtZ0tdqU1/G3ScjuHWJbtJ3zYNYRyfmmMdMH6El1u5RBjl59hlMRIG3d0gmrdSsZ0lgV/8</vt:lpwstr>
  </property>
  <property fmtid="{D5CDD505-2E9C-101B-9397-08002B2CF9AE}" pid="12" name="frecMETA02">
    <vt:lpwstr>GF1gfJGe5CHIEGnC7qcHMU93Chm/hUOZxLCvcP1YwPjlLUoswvFkxr2tCJRy3dAl5Rv+B6Bm61gCZtl+9RGN28UL5HwpfibYQvIDn9flrpahfdZDbGrgb4+2FKYQFU6E6zpzclhvsubUzHCc/sqlVM/G+AIEGSD/UOSPos7IjcX+8yNXSRCOKBRiDWX6cgP5gNMepJcYJEEVRN++FmlsTuMe2Av90kehok9XXLPQxiula47JRnwPIfm8GooVFgw</vt:lpwstr>
  </property>
  <property fmtid="{D5CDD505-2E9C-101B-9397-08002B2CF9AE}" pid="13" name="frecMETA03">
    <vt:lpwstr>LFb/HMr8TKliJhJ+rg1VpQfNX+aFwZyMb4WhoxMZrmtXI0vlbJX6tMKGRaASBjoIE1DxEfC/hpBn3FDqy/rF1LxOD2jhFZtcwkdR8I2g96hUDahVsQSX7CenzJWySvLW+goDW2GZnuQ7G91ui3v1ZvdrDUhGcO6OPsb+V4N1zPEjU+SrWbawi8d0EwXe0o99nX9YoLhycmG9JqnjePhc3wKO8djIs/hA8ZNe5pb2YtBCwAC31nWP0KTLGflgzwa</vt:lpwstr>
  </property>
  <property fmtid="{D5CDD505-2E9C-101B-9397-08002B2CF9AE}" pid="14" name="frecMETA04">
    <vt:lpwstr>MbwHlufvTAj6oidqsC3aEUeWN5R/xlwmnVvFV3hGXWvs5sQdDsop+K/lAwYeSW4/wEBRhqVUIyvMzlsiPaQ3fQwAZMxXJxzjZtXcutcGq1D1qSt1+gX1nGNZ3mJHzkh7qxeMD4TApeaSw8+6SxvzdWkBdA4efPJ+iyB8Quwug7MpYr8qH+Y4rR0X9IysMiFAjMtnVJRKOP/kiXbhhWXb4VTGqjkUftotagA9SXtt2PAyMCOg1/Hc6/+TVYcs2Tl</vt:lpwstr>
  </property>
  <property fmtid="{D5CDD505-2E9C-101B-9397-08002B2CF9AE}" pid="15" name="frecMETA05">
    <vt:lpwstr>2uZgnVYG6IEUjyaThQzXXLOo+ylXCtPdneeao4x98acO36dQwcKBlVY1QW/3vYzNmYHEYbfPR3y0+pg1/owS5lIbz4EtInRNxpjfbgvofcWPUfHIJAAA=</vt:lpwstr>
  </property>
  <property fmtid="{D5CDD505-2E9C-101B-9397-08002B2CF9AE}" pid="16" name="connMeta00">
    <vt:lpwstr>iQMAAB+LCAAAAAAABAAtk4sNxDAIQ1cKEPKZh/136DOpTqc2BIxtqEXUGbV37Sy7WWuWc15l22qmDp5RURan1tK9Tc5R7qcrNhGOmyovNysbta5qY3etrVF2eIJKo0v+AHUo04Eonws0kp0reLjlKzhZpxwYu1FJwlAv6ng3t0prMnZ4OlBJI2CbsHd2Ej1IgnwAOm+DeozmrAJ6m3lxuUS/yEamCemqRgb4LYSagrCf6KPg8W4kmsiXeGxcFkI</vt:lpwstr>
  </property>
  <property fmtid="{D5CDD505-2E9C-101B-9397-08002B2CF9AE}" pid="17" name="connMeta01">
    <vt:lpwstr>WB268m0vG3q11iAaqVAMkPo7THq6m5YoOycu2SQKwxsQkbpOSM91JTvInOuVpiJld0JhcTdnEyAAGGYWez1Ufmh23lztU4Ceeg5OzPcAqhAK/2zqzXSuedZLCyID2oZkCKpqnmagrD3WZCp4mp1EpRPqWFBTGz+cUPtjKxiVNU2RFYrZ1xhBdM6KL5gwNyzd6uZVv1UIHRPA7de5bodIEeH19zP6N2mwFGerqaN3rUVErbye8hWhz6H80wSdUi4</vt:lpwstr>
  </property>
  <property fmtid="{D5CDD505-2E9C-101B-9397-08002B2CF9AE}" pid="18" name="connMeta02">
    <vt:lpwstr>QF4Ol6tnu9ivMtODaLlsCZsL4J8Z7tAWjXulGOt8oq/of7GgrCP8gH9YOJAwAA</vt:lpwstr>
  </property>
</Properties>
</file>