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A:\CoE\19 - Solvency II\1 - YE 2016 Production\Governance\Final Submission to Supervisors\Published QRTs\After modification\"/>
    </mc:Choice>
  </mc:AlternateContent>
  <bookViews>
    <workbookView xWindow="0" yWindow="0" windowWidth="23040" windowHeight="9120" tabRatio="882" firstSheet="1" activeTab="1"/>
  </bookViews>
  <sheets>
    <sheet name="Lists" sheetId="1" state="hidden" r:id="rId1"/>
    <sheet name="MAIN" sheetId="2" r:id="rId2"/>
    <sheet name="S.02.01_1_EN" sheetId="3" r:id="rId3"/>
    <sheet name="S.02.01_1_FR" sheetId="4" state="hidden" r:id="rId4"/>
    <sheet name="S.02.01_2_EN" sheetId="5" r:id="rId5"/>
    <sheet name="S.02.01_2_FR" sheetId="6" state="hidden" r:id="rId6"/>
    <sheet name="S.05.01_1_EN" sheetId="7" r:id="rId7"/>
    <sheet name="S.05.01_1_FR" sheetId="8" state="hidden" r:id="rId8"/>
    <sheet name="S.05.01_2_EN" sheetId="9" r:id="rId9"/>
    <sheet name="S.05.01_2_FR" sheetId="10" state="hidden" r:id="rId10"/>
    <sheet name="S.05.01_3_EN" sheetId="11" r:id="rId11"/>
    <sheet name="S.05.01_3_FR" sheetId="12" state="hidden" r:id="rId12"/>
    <sheet name="S.05.02_1_EN" sheetId="13" r:id="rId13"/>
    <sheet name="S.05.02_1_FR" sheetId="14" state="hidden" r:id="rId14"/>
    <sheet name="S.05.02_2_EN" sheetId="15" r:id="rId15"/>
    <sheet name="S.05.02_2_FR" sheetId="16" state="hidden" r:id="rId16"/>
    <sheet name="S.23.01_EN" sheetId="17" r:id="rId17"/>
    <sheet name="S.23.01_FR" sheetId="18" state="hidden" r:id="rId18"/>
    <sheet name="S.25.03_EN" sheetId="19" r:id="rId19"/>
    <sheet name="S.25.03_FR" sheetId="20" state="hidden" r:id="rId20"/>
    <sheet name="S.32.01_EN" sheetId="21" r:id="rId21"/>
    <sheet name="S.32.01_FR" sheetId="22" state="hidden" r:id="rId22"/>
    <sheet name="DM_CUSTOMVARIABLES" sheetId="23" state="hidden" r:id="rId23"/>
    <sheet name="BIPMETAWS" sheetId="24" state="veryHidden" r:id="rId24"/>
  </sheets>
  <definedNames>
    <definedName name="_asatdate">Lists!$G$7</definedName>
    <definedName name="_asatdateFR">Lists!$G$14</definedName>
    <definedName name="_bip_prefix">Lists!$G$21</definedName>
    <definedName name="_entity">MAIN!$C$1</definedName>
    <definedName name="_multiplier">MAIN!#REF!</definedName>
    <definedName name="_multiplierFR">Lists!$G$24</definedName>
    <definedName name="_period">MAIN!#REF!</definedName>
    <definedName name="_sdate">Lists!$H$7</definedName>
    <definedName name="_sdateFR">Lists!$H$14</definedName>
    <definedName name="_tabCoef">Lists!$E$2:$F$4</definedName>
    <definedName name="BIP_GRP_PD_S.02.01_1_EN">S.02.01_1_EN!$B$5:$D$47</definedName>
    <definedName name="BIP_GRP_PD_S.02.01_1_FR">S.02.01_1_FR!$B$5:$D$47</definedName>
    <definedName name="BIP_GRP_PD_S.02.01_2_EN">S.02.01_2_EN!$B$5:$D$46</definedName>
    <definedName name="BIP_GRP_PD_S.02.01_2_FR">S.02.01_2_FR!$B$5:$D$46</definedName>
    <definedName name="BIP_GRP_PD_S.05.01_1_EN">S.05.01_1_EN!$C$4:$L$34</definedName>
    <definedName name="BIP_GRP_PD_S.05.01_1_FR">S.05.01_1_FR!$C$4:$L$34</definedName>
    <definedName name="BIP_GRP_PD_S.05.01_2_EN">S.05.01_2_EN!$C$4:$K$34</definedName>
    <definedName name="BIP_GRP_PD_S.05.01_2_FR">S.05.01_2_FR!$C$4:$K$34</definedName>
    <definedName name="BIP_GRP_PD_S.05.01_3_EN">S.05.01_3_EN!$C$5:$G$27</definedName>
    <definedName name="BIP_GRP_PD_S.05.01_3_FR">S.05.01_3_FR!$C$5:$G$27</definedName>
    <definedName name="BIP_GRP_PD_S.05.02_1_EN">S.05.02_1_EN!$C$4:$K$35</definedName>
    <definedName name="BIP_GRP_PD_S.05.02_1_FR">S.05.02_1_FR!$C$4:$K$35</definedName>
    <definedName name="BIP_GRP_PD_S.05.02_2_EN">S.05.02_2_EN!$C$4:$K$27</definedName>
    <definedName name="BIP_GRP_PD_S.05.02_2_FR">S.05.02_2_FR!$C$4:$K$27</definedName>
    <definedName name="BIP_GRP_PD_S.23.01_1_EN">S.23.01_EN!$C$4:$I$37</definedName>
    <definedName name="BIP_GRP_PD_S.23.01_1_FR">S.23.01_FR!$C$4:$I$37</definedName>
    <definedName name="BIP_GRP_PD_S.23.01_2_EN">S.23.01_EN!$C$42:$I$71</definedName>
    <definedName name="BIP_GRP_PD_S.23.01_2_FR">S.23.01_FR!$C$42:$I$71</definedName>
    <definedName name="BIP_GRP_PD_S.23.01_3_EN">S.23.01_EN!$C$77:$I$90</definedName>
    <definedName name="BIP_GRP_PD_S.23.01_3_FR">S.23.01_FR!$C$77:$E$90</definedName>
    <definedName name="BIP_GRP_PD_S.25.03_1_EN">S.25.03_EN!$C$4:$F$40</definedName>
    <definedName name="BIP_GRP_PD_S.25.03_1_FR">S.25.03_FR!$C$4:$F$40</definedName>
    <definedName name="BIP_GRP_PD_S.32.01_1_EN">S.32.01_EN!$B$4:$J$26</definedName>
    <definedName name="BIP_GRP_PD_S.32.01_1_FR">S.32.01_FR!$B$5:$J$26</definedName>
    <definedName name="BIP_GRP_PD_S.32.01_2_EN">S.32.01_EN!$L$4:$V$26</definedName>
    <definedName name="BIP_GRP_PD_S.32.01_2_FR">S.32.01_FR!$L$4:$V$26</definedName>
    <definedName name="BIP_GRP_PD_S.32.01_3_EN">S.32.01_EN!$B$28:$J$49</definedName>
    <definedName name="BIP_GRP_PD_S.32.01_3_FR">S.32.01_FR!$B$29:$J$49</definedName>
    <definedName name="BIP_GRP_PD_S.32.01_4_EN">S.32.01_EN!$L$28:$V$49</definedName>
    <definedName name="BIP_GRP_PD_S.32.01_4_FR">S.32.01_FR!$L$28:$V$49</definedName>
    <definedName name="BIP_GRP_PD_S.32.01_5_EN">S.32.01_EN!$B$51:$J$72</definedName>
    <definedName name="BIP_GRP_PD_S.32.01_5_FR">S.32.01_FR!$B$52:$J$72</definedName>
    <definedName name="BIP_GRP_PD_S.32.01_6_EN">S.32.01_EN!$L$51:$V$72</definedName>
    <definedName name="BIP_GRP_PD_S.32.01_6_FR">S.32.01_FR!$L$51:$V$72</definedName>
    <definedName name="BIP_GRP_PD_S.32.01_7_EN">S.32.01_EN!$B$74:$J$97</definedName>
    <definedName name="BIP_GRP_PD_S.32.01_7_FR">S.32.01_FR!$B$75:$J$97</definedName>
    <definedName name="BIP_GRP_PD_S.32.01_8_EN">S.32.01_EN!$L$74:$V$97</definedName>
    <definedName name="BIP_GRP_PD_S.32.01_8_FR">S.32.01_FR!$L$74:$V$97</definedName>
    <definedName name="BIPMETA" localSheetId="23">BIPMETAWS!$A$1:$A$500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8">S.25.03_EN!$C$3:$F$40</definedName>
    <definedName name="_xlnm.Print_Area" localSheetId="19">S.25.03_FR!$C$3:$F$40</definedName>
    <definedName name="Z_CE99FD40_41F2_4E10_9D73_3081630A1721_.wvu.Cols" localSheetId="1" hidden="1">MAIN!$D:$D</definedName>
    <definedName name="Z_CE99FD40_41F2_4E10_9D73_3081630A1721_.wvu.Cols" localSheetId="2" hidden="1">S.02.01_1_EN!$C:$C</definedName>
    <definedName name="Z_CE99FD40_41F2_4E10_9D73_3081630A1721_.wvu.Cols" localSheetId="3" hidden="1">S.02.01_1_FR!$C:$C</definedName>
    <definedName name="Z_CE99FD40_41F2_4E10_9D73_3081630A1721_.wvu.Cols" localSheetId="4" hidden="1">S.02.01_2_EN!$C:$C</definedName>
    <definedName name="Z_CE99FD40_41F2_4E10_9D73_3081630A1721_.wvu.Cols" localSheetId="5" hidden="1">S.02.01_2_FR!$C:$C</definedName>
    <definedName name="Z_CE99FD40_41F2_4E10_9D73_3081630A1721_.wvu.Cols" localSheetId="6" hidden="1">S.05.01_1_EN!$D:$D</definedName>
    <definedName name="Z_CE99FD40_41F2_4E10_9D73_3081630A1721_.wvu.Cols" localSheetId="7" hidden="1">S.05.01_1_FR!$D:$D</definedName>
    <definedName name="Z_CE99FD40_41F2_4E10_9D73_3081630A1721_.wvu.Cols" localSheetId="8" hidden="1">S.05.01_2_EN!$D:$F</definedName>
    <definedName name="Z_CE99FD40_41F2_4E10_9D73_3081630A1721_.wvu.Cols" localSheetId="9" hidden="1">S.05.01_2_FR!$D:$F</definedName>
    <definedName name="Z_CE99FD40_41F2_4E10_9D73_3081630A1721_.wvu.Cols" localSheetId="10" hidden="1">S.05.01_3_EN!$D:$D</definedName>
    <definedName name="Z_CE99FD40_41F2_4E10_9D73_3081630A1721_.wvu.Cols" localSheetId="11" hidden="1">S.05.01_3_FR!$D:$D</definedName>
    <definedName name="Z_CE99FD40_41F2_4E10_9D73_3081630A1721_.wvu.Cols" localSheetId="12" hidden="1">S.05.02_1_EN!$D:$D</definedName>
    <definedName name="Z_CE99FD40_41F2_4E10_9D73_3081630A1721_.wvu.Cols" localSheetId="13" hidden="1">S.05.02_1_FR!$D:$D</definedName>
    <definedName name="Z_CE99FD40_41F2_4E10_9D73_3081630A1721_.wvu.Cols" localSheetId="14" hidden="1">S.05.02_2_EN!$D:$D</definedName>
    <definedName name="Z_CE99FD40_41F2_4E10_9D73_3081630A1721_.wvu.Cols" localSheetId="15" hidden="1">S.05.02_2_FR!$D:$D</definedName>
    <definedName name="Z_CE99FD40_41F2_4E10_9D73_3081630A1721_.wvu.Cols" localSheetId="16" hidden="1">S.23.01_EN!$D:$D</definedName>
    <definedName name="Z_CE99FD40_41F2_4E10_9D73_3081630A1721_.wvu.Cols" localSheetId="17" hidden="1">S.23.01_FR!$D:$D</definedName>
    <definedName name="Z_CE99FD40_41F2_4E10_9D73_3081630A1721_.wvu.Cols" localSheetId="18" hidden="1">S.25.03_EN!$E:$E</definedName>
    <definedName name="Z_CE99FD40_41F2_4E10_9D73_3081630A1721_.wvu.Cols" localSheetId="19" hidden="1">S.25.03_FR!$E:$E</definedName>
    <definedName name="Z_CE99FD40_41F2_4E10_9D73_3081630A1721_.wvu.PrintArea" localSheetId="18" hidden="1">S.25.03_EN!$C$3:$F$40</definedName>
    <definedName name="Z_CE99FD40_41F2_4E10_9D73_3081630A1721_.wvu.PrintArea" localSheetId="19" hidden="1">S.25.03_FR!$C$3:$F$40</definedName>
    <definedName name="Z_CE99FD40_41F2_4E10_9D73_3081630A1721_.wvu.Rows" localSheetId="2" hidden="1">S.02.01_1_EN!$6:$6</definedName>
    <definedName name="Z_CE99FD40_41F2_4E10_9D73_3081630A1721_.wvu.Rows" localSheetId="3" hidden="1">S.02.01_1_FR!$6:$6</definedName>
    <definedName name="Z_CE99FD40_41F2_4E10_9D73_3081630A1721_.wvu.Rows" localSheetId="4" hidden="1">S.02.01_2_EN!$6:$6</definedName>
    <definedName name="Z_CE99FD40_41F2_4E10_9D73_3081630A1721_.wvu.Rows" localSheetId="5" hidden="1">S.02.01_2_FR!$6:$6</definedName>
    <definedName name="Z_CE99FD40_41F2_4E10_9D73_3081630A1721_.wvu.Rows" localSheetId="6" hidden="1">S.05.01_1_EN!$6:$6</definedName>
    <definedName name="Z_CE99FD40_41F2_4E10_9D73_3081630A1721_.wvu.Rows" localSheetId="7" hidden="1">S.05.01_1_FR!$6:$6</definedName>
    <definedName name="Z_CE99FD40_41F2_4E10_9D73_3081630A1721_.wvu.Rows" localSheetId="8" hidden="1">S.05.01_2_EN!$6:$6</definedName>
    <definedName name="Z_CE99FD40_41F2_4E10_9D73_3081630A1721_.wvu.Rows" localSheetId="9" hidden="1">S.05.01_2_FR!$6:$6</definedName>
    <definedName name="Z_CE99FD40_41F2_4E10_9D73_3081630A1721_.wvu.Rows" localSheetId="10" hidden="1">S.05.01_3_EN!$7:$7</definedName>
    <definedName name="Z_CE99FD40_41F2_4E10_9D73_3081630A1721_.wvu.Rows" localSheetId="11" hidden="1">S.05.01_3_FR!$7:$7</definedName>
    <definedName name="Z_CE99FD40_41F2_4E10_9D73_3081630A1721_.wvu.Rows" localSheetId="12" hidden="1">S.05.02_1_EN!$5:$5,S.05.02_1_EN!$7:$7</definedName>
    <definedName name="Z_CE99FD40_41F2_4E10_9D73_3081630A1721_.wvu.Rows" localSheetId="13" hidden="1">S.05.02_1_FR!$5:$5,S.05.02_1_FR!$7:$7</definedName>
    <definedName name="Z_CE99FD40_41F2_4E10_9D73_3081630A1721_.wvu.Rows" localSheetId="14" hidden="1">S.05.02_2_EN!$5:$5,S.05.02_2_EN!$7:$7</definedName>
    <definedName name="Z_CE99FD40_41F2_4E10_9D73_3081630A1721_.wvu.Rows" localSheetId="15" hidden="1">S.05.02_2_FR!$5:$5,S.05.02_2_FR!$7:$7</definedName>
    <definedName name="Z_CE99FD40_41F2_4E10_9D73_3081630A1721_.wvu.Rows" localSheetId="16" hidden="1">S.23.01_EN!$5:$5,S.23.01_EN!$43:$43,S.23.01_EN!$78:$78</definedName>
    <definedName name="Z_CE99FD40_41F2_4E10_9D73_3081630A1721_.wvu.Rows" localSheetId="17" hidden="1">S.23.01_FR!$5:$5</definedName>
    <definedName name="Z_CE99FD40_41F2_4E10_9D73_3081630A1721_.wvu.Rows" localSheetId="18" hidden="1">S.25.03_EN!$5:$5,S.25.03_EN!$11:$15,S.25.03_EN!$18:$18</definedName>
    <definedName name="Z_CE99FD40_41F2_4E10_9D73_3081630A1721_.wvu.Rows" localSheetId="19" hidden="1">S.25.03_FR!$5:$5,S.25.03_FR!$18:$18</definedName>
    <definedName name="Z_CE99FD40_41F2_4E10_9D73_3081630A1721_.wvu.Rows" localSheetId="20" hidden="1">S.32.01_EN!$6:$6</definedName>
    <definedName name="Z_CE99FD40_41F2_4E10_9D73_3081630A1721_.wvu.Rows" localSheetId="21" hidden="1">S.32.01_FR!$6:$6</definedName>
  </definedNames>
  <calcPr calcId="152511"/>
  <customWorkbookViews>
    <customWorkbookView name="AYGUN Arda - Personal View" guid="{CE99FD40-41F2-4E10-9D73-3081630A1721}" mergeInterval="0" personalView="1" windowWidth="960" windowHeight="1040" tabRatio="882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3" l="1"/>
  <c r="C18" i="23"/>
  <c r="C17" i="23"/>
  <c r="C16" i="23"/>
  <c r="C15" i="23"/>
  <c r="C14" i="23"/>
  <c r="C13" i="23"/>
  <c r="D12" i="23"/>
  <c r="C12" i="23"/>
  <c r="D11" i="23"/>
  <c r="C11" i="23"/>
  <c r="D10" i="23"/>
  <c r="C10" i="23"/>
  <c r="D9" i="23"/>
  <c r="C9" i="23"/>
  <c r="D8" i="23"/>
  <c r="C8" i="23"/>
  <c r="D7" i="23"/>
  <c r="C7" i="23"/>
  <c r="D6" i="23"/>
  <c r="C6" i="23"/>
  <c r="D5" i="23"/>
  <c r="C5" i="23"/>
  <c r="D4" i="23"/>
  <c r="C4" i="23"/>
  <c r="D3" i="23"/>
  <c r="C3" i="23"/>
  <c r="D2" i="23"/>
  <c r="C2" i="23"/>
  <c r="C1" i="23"/>
  <c r="V169" i="22"/>
  <c r="U169" i="22"/>
  <c r="T169" i="22"/>
  <c r="S169" i="22"/>
  <c r="R169" i="22"/>
  <c r="Q169" i="22"/>
  <c r="P169" i="22"/>
  <c r="O169" i="22"/>
  <c r="N169" i="22"/>
  <c r="M169" i="22"/>
  <c r="J169" i="22"/>
  <c r="I169" i="22"/>
  <c r="H169" i="22"/>
  <c r="G169" i="22"/>
  <c r="F169" i="22"/>
  <c r="E169" i="22"/>
  <c r="D169" i="22"/>
  <c r="C169" i="22"/>
  <c r="V168" i="22"/>
  <c r="U168" i="22"/>
  <c r="T168" i="22"/>
  <c r="S168" i="22"/>
  <c r="R168" i="22"/>
  <c r="Q168" i="22"/>
  <c r="P168" i="22"/>
  <c r="O168" i="22"/>
  <c r="N168" i="22"/>
  <c r="M168" i="22"/>
  <c r="J168" i="22"/>
  <c r="I168" i="22"/>
  <c r="H168" i="22"/>
  <c r="G168" i="22"/>
  <c r="F168" i="22"/>
  <c r="E168" i="22"/>
  <c r="D168" i="22"/>
  <c r="C168" i="22"/>
  <c r="V167" i="22"/>
  <c r="U167" i="22"/>
  <c r="T167" i="22"/>
  <c r="S167" i="22"/>
  <c r="R167" i="22"/>
  <c r="Q167" i="22"/>
  <c r="P167" i="22"/>
  <c r="O167" i="22"/>
  <c r="N167" i="22"/>
  <c r="M167" i="22"/>
  <c r="J167" i="22"/>
  <c r="I167" i="22"/>
  <c r="H167" i="22"/>
  <c r="G167" i="22"/>
  <c r="F167" i="22"/>
  <c r="E167" i="22"/>
  <c r="D167" i="22"/>
  <c r="C167" i="22"/>
  <c r="V166" i="22"/>
  <c r="U166" i="22"/>
  <c r="T166" i="22"/>
  <c r="S166" i="22"/>
  <c r="R166" i="22"/>
  <c r="Q166" i="22"/>
  <c r="P166" i="22"/>
  <c r="O166" i="22"/>
  <c r="N166" i="22"/>
  <c r="M166" i="22"/>
  <c r="J166" i="22"/>
  <c r="I166" i="22"/>
  <c r="H166" i="22"/>
  <c r="G166" i="22"/>
  <c r="F166" i="22"/>
  <c r="E166" i="22"/>
  <c r="D166" i="22"/>
  <c r="C166" i="22"/>
  <c r="V165" i="22"/>
  <c r="U165" i="22"/>
  <c r="T165" i="22"/>
  <c r="S165" i="22"/>
  <c r="R165" i="22"/>
  <c r="Q165" i="22"/>
  <c r="P165" i="22"/>
  <c r="O165" i="22"/>
  <c r="N165" i="22"/>
  <c r="M165" i="22"/>
  <c r="J165" i="22"/>
  <c r="I165" i="22"/>
  <c r="H165" i="22"/>
  <c r="G165" i="22"/>
  <c r="F165" i="22"/>
  <c r="E165" i="22"/>
  <c r="D165" i="22"/>
  <c r="C165" i="22"/>
  <c r="V164" i="22"/>
  <c r="U164" i="22"/>
  <c r="T164" i="22"/>
  <c r="S164" i="22"/>
  <c r="R164" i="22"/>
  <c r="Q164" i="22"/>
  <c r="P164" i="22"/>
  <c r="O164" i="22"/>
  <c r="N164" i="22"/>
  <c r="M164" i="22"/>
  <c r="J164" i="22"/>
  <c r="I164" i="22"/>
  <c r="H164" i="22"/>
  <c r="G164" i="22"/>
  <c r="F164" i="22"/>
  <c r="E164" i="22"/>
  <c r="D164" i="22"/>
  <c r="C164" i="22"/>
  <c r="V163" i="22"/>
  <c r="U163" i="22"/>
  <c r="T163" i="22"/>
  <c r="S163" i="22"/>
  <c r="R163" i="22"/>
  <c r="Q163" i="22"/>
  <c r="P163" i="22"/>
  <c r="O163" i="22"/>
  <c r="N163" i="22"/>
  <c r="M163" i="22"/>
  <c r="J163" i="22"/>
  <c r="I163" i="22"/>
  <c r="H163" i="22"/>
  <c r="G163" i="22"/>
  <c r="F163" i="22"/>
  <c r="E163" i="22"/>
  <c r="D163" i="22"/>
  <c r="C163" i="22"/>
  <c r="V162" i="22"/>
  <c r="U162" i="22"/>
  <c r="T162" i="22"/>
  <c r="S162" i="22"/>
  <c r="R162" i="22"/>
  <c r="Q162" i="22"/>
  <c r="P162" i="22"/>
  <c r="O162" i="22"/>
  <c r="N162" i="22"/>
  <c r="M162" i="22"/>
  <c r="J162" i="22"/>
  <c r="I162" i="22"/>
  <c r="H162" i="22"/>
  <c r="G162" i="22"/>
  <c r="F162" i="22"/>
  <c r="E162" i="22"/>
  <c r="D162" i="22"/>
  <c r="C162" i="22"/>
  <c r="V161" i="22"/>
  <c r="U161" i="22"/>
  <c r="T161" i="22"/>
  <c r="S161" i="22"/>
  <c r="R161" i="22"/>
  <c r="Q161" i="22"/>
  <c r="P161" i="22"/>
  <c r="O161" i="22"/>
  <c r="N161" i="22"/>
  <c r="M161" i="22"/>
  <c r="J161" i="22"/>
  <c r="I161" i="22"/>
  <c r="H161" i="22"/>
  <c r="G161" i="22"/>
  <c r="F161" i="22"/>
  <c r="E161" i="22"/>
  <c r="D161" i="22"/>
  <c r="C161" i="22"/>
  <c r="V160" i="22"/>
  <c r="U160" i="22"/>
  <c r="T160" i="22"/>
  <c r="S160" i="22"/>
  <c r="R160" i="22"/>
  <c r="Q160" i="22"/>
  <c r="P160" i="22"/>
  <c r="O160" i="22"/>
  <c r="N160" i="22"/>
  <c r="M160" i="22"/>
  <c r="J160" i="22"/>
  <c r="I160" i="22"/>
  <c r="H160" i="22"/>
  <c r="G160" i="22"/>
  <c r="F160" i="22"/>
  <c r="E160" i="22"/>
  <c r="D160" i="22"/>
  <c r="C160" i="22"/>
  <c r="V159" i="22"/>
  <c r="U159" i="22"/>
  <c r="T159" i="22"/>
  <c r="S159" i="22"/>
  <c r="R159" i="22"/>
  <c r="Q159" i="22"/>
  <c r="P159" i="22"/>
  <c r="O159" i="22"/>
  <c r="N159" i="22"/>
  <c r="M159" i="22"/>
  <c r="J159" i="22"/>
  <c r="I159" i="22"/>
  <c r="H159" i="22"/>
  <c r="G159" i="22"/>
  <c r="F159" i="22"/>
  <c r="E159" i="22"/>
  <c r="D159" i="22"/>
  <c r="C159" i="22"/>
  <c r="V158" i="22"/>
  <c r="U158" i="22"/>
  <c r="T158" i="22"/>
  <c r="S158" i="22"/>
  <c r="R158" i="22"/>
  <c r="Q158" i="22"/>
  <c r="P158" i="22"/>
  <c r="O158" i="22"/>
  <c r="N158" i="22"/>
  <c r="M158" i="22"/>
  <c r="J158" i="22"/>
  <c r="I158" i="22"/>
  <c r="H158" i="22"/>
  <c r="G158" i="22"/>
  <c r="F158" i="22"/>
  <c r="E158" i="22"/>
  <c r="D158" i="22"/>
  <c r="C158" i="22"/>
  <c r="V157" i="22"/>
  <c r="U157" i="22"/>
  <c r="T157" i="22"/>
  <c r="S157" i="22"/>
  <c r="R157" i="22"/>
  <c r="Q157" i="22"/>
  <c r="P157" i="22"/>
  <c r="O157" i="22"/>
  <c r="N157" i="22"/>
  <c r="M157" i="22"/>
  <c r="J157" i="22"/>
  <c r="I157" i="22"/>
  <c r="H157" i="22"/>
  <c r="G157" i="22"/>
  <c r="F157" i="22"/>
  <c r="E157" i="22"/>
  <c r="D157" i="22"/>
  <c r="C157" i="22"/>
  <c r="V156" i="22"/>
  <c r="U156" i="22"/>
  <c r="T156" i="22"/>
  <c r="S156" i="22"/>
  <c r="R156" i="22"/>
  <c r="Q156" i="22"/>
  <c r="P156" i="22"/>
  <c r="O156" i="22"/>
  <c r="N156" i="22"/>
  <c r="M156" i="22"/>
  <c r="J156" i="22"/>
  <c r="I156" i="22"/>
  <c r="H156" i="22"/>
  <c r="G156" i="22"/>
  <c r="F156" i="22"/>
  <c r="E156" i="22"/>
  <c r="D156" i="22"/>
  <c r="C156" i="22"/>
  <c r="V155" i="22"/>
  <c r="U155" i="22"/>
  <c r="T155" i="22"/>
  <c r="S155" i="22"/>
  <c r="R155" i="22"/>
  <c r="Q155" i="22"/>
  <c r="P155" i="22"/>
  <c r="O155" i="22"/>
  <c r="N155" i="22"/>
  <c r="M155" i="22"/>
  <c r="J155" i="22"/>
  <c r="I155" i="22"/>
  <c r="H155" i="22"/>
  <c r="G155" i="22"/>
  <c r="F155" i="22"/>
  <c r="E155" i="22"/>
  <c r="D155" i="22"/>
  <c r="C155" i="22"/>
  <c r="V154" i="22"/>
  <c r="U154" i="22"/>
  <c r="T154" i="22"/>
  <c r="S154" i="22"/>
  <c r="R154" i="22"/>
  <c r="Q154" i="22"/>
  <c r="P154" i="22"/>
  <c r="O154" i="22"/>
  <c r="N154" i="22"/>
  <c r="M154" i="22"/>
  <c r="J154" i="22"/>
  <c r="I154" i="22"/>
  <c r="H154" i="22"/>
  <c r="G154" i="22"/>
  <c r="F154" i="22"/>
  <c r="E154" i="22"/>
  <c r="D154" i="22"/>
  <c r="C154" i="22"/>
  <c r="V153" i="22"/>
  <c r="U153" i="22"/>
  <c r="T153" i="22"/>
  <c r="S153" i="22"/>
  <c r="R153" i="22"/>
  <c r="Q153" i="22"/>
  <c r="P153" i="22"/>
  <c r="O153" i="22"/>
  <c r="N153" i="22"/>
  <c r="M153" i="22"/>
  <c r="J153" i="22"/>
  <c r="I153" i="22"/>
  <c r="H153" i="22"/>
  <c r="G153" i="22"/>
  <c r="F153" i="22"/>
  <c r="E153" i="22"/>
  <c r="D153" i="22"/>
  <c r="C153" i="22"/>
  <c r="V152" i="22"/>
  <c r="U152" i="22"/>
  <c r="T152" i="22"/>
  <c r="S152" i="22"/>
  <c r="R152" i="22"/>
  <c r="Q152" i="22"/>
  <c r="P152" i="22"/>
  <c r="O152" i="22"/>
  <c r="N152" i="22"/>
  <c r="M152" i="22"/>
  <c r="J152" i="22"/>
  <c r="I152" i="22"/>
  <c r="H152" i="22"/>
  <c r="G152" i="22"/>
  <c r="F152" i="22"/>
  <c r="E152" i="22"/>
  <c r="D152" i="22"/>
  <c r="C152" i="22"/>
  <c r="V151" i="22"/>
  <c r="U151" i="22"/>
  <c r="T151" i="22"/>
  <c r="S151" i="22"/>
  <c r="R151" i="22"/>
  <c r="Q151" i="22"/>
  <c r="P151" i="22"/>
  <c r="O151" i="22"/>
  <c r="N151" i="22"/>
  <c r="M151" i="22"/>
  <c r="J151" i="22"/>
  <c r="I151" i="22"/>
  <c r="H151" i="22"/>
  <c r="G151" i="22"/>
  <c r="F151" i="22"/>
  <c r="E151" i="22"/>
  <c r="D151" i="22"/>
  <c r="C151" i="22"/>
  <c r="V150" i="22"/>
  <c r="U150" i="22"/>
  <c r="T150" i="22"/>
  <c r="S150" i="22"/>
  <c r="R150" i="22"/>
  <c r="Q150" i="22"/>
  <c r="P150" i="22"/>
  <c r="O150" i="22"/>
  <c r="N150" i="22"/>
  <c r="M150" i="22"/>
  <c r="J150" i="22"/>
  <c r="I150" i="22"/>
  <c r="H150" i="22"/>
  <c r="G150" i="22"/>
  <c r="F150" i="22"/>
  <c r="E150" i="22"/>
  <c r="D150" i="22"/>
  <c r="C150" i="22"/>
  <c r="V149" i="22"/>
  <c r="U149" i="22"/>
  <c r="T149" i="22"/>
  <c r="S149" i="22"/>
  <c r="R149" i="22"/>
  <c r="Q149" i="22"/>
  <c r="P149" i="22"/>
  <c r="O149" i="22"/>
  <c r="N149" i="22"/>
  <c r="M149" i="22"/>
  <c r="J149" i="22"/>
  <c r="I149" i="22"/>
  <c r="H149" i="22"/>
  <c r="G149" i="22"/>
  <c r="F149" i="22"/>
  <c r="E149" i="22"/>
  <c r="D149" i="22"/>
  <c r="C149" i="22"/>
  <c r="V148" i="22"/>
  <c r="U148" i="22"/>
  <c r="T148" i="22"/>
  <c r="S148" i="22"/>
  <c r="R148" i="22"/>
  <c r="Q148" i="22"/>
  <c r="P148" i="22"/>
  <c r="O148" i="22"/>
  <c r="N148" i="22"/>
  <c r="M148" i="22"/>
  <c r="J148" i="22"/>
  <c r="I148" i="22"/>
  <c r="H148" i="22"/>
  <c r="G148" i="22"/>
  <c r="F148" i="22"/>
  <c r="E148" i="22"/>
  <c r="D148" i="22"/>
  <c r="C148" i="22"/>
  <c r="V147" i="22"/>
  <c r="U147" i="22"/>
  <c r="T147" i="22"/>
  <c r="S147" i="22"/>
  <c r="R147" i="22"/>
  <c r="Q147" i="22"/>
  <c r="P147" i="22"/>
  <c r="O147" i="22"/>
  <c r="N147" i="22"/>
  <c r="M147" i="22"/>
  <c r="J147" i="22"/>
  <c r="I147" i="22"/>
  <c r="H147" i="22"/>
  <c r="G147" i="22"/>
  <c r="F147" i="22"/>
  <c r="E147" i="22"/>
  <c r="D147" i="22"/>
  <c r="C147" i="22"/>
  <c r="V146" i="22"/>
  <c r="U146" i="22"/>
  <c r="T146" i="22"/>
  <c r="S146" i="22"/>
  <c r="R146" i="22"/>
  <c r="Q146" i="22"/>
  <c r="P146" i="22"/>
  <c r="O146" i="22"/>
  <c r="N146" i="22"/>
  <c r="M146" i="22"/>
  <c r="J146" i="22"/>
  <c r="I146" i="22"/>
  <c r="H146" i="22"/>
  <c r="G146" i="22"/>
  <c r="F146" i="22"/>
  <c r="E146" i="22"/>
  <c r="D146" i="22"/>
  <c r="C146" i="22"/>
  <c r="V145" i="22"/>
  <c r="U145" i="22"/>
  <c r="T145" i="22"/>
  <c r="S145" i="22"/>
  <c r="R145" i="22"/>
  <c r="Q145" i="22"/>
  <c r="P145" i="22"/>
  <c r="O145" i="22"/>
  <c r="N145" i="22"/>
  <c r="M145" i="22"/>
  <c r="J145" i="22"/>
  <c r="I145" i="22"/>
  <c r="H145" i="22"/>
  <c r="G145" i="22"/>
  <c r="F145" i="22"/>
  <c r="E145" i="22"/>
  <c r="D145" i="22"/>
  <c r="C145" i="22"/>
  <c r="V144" i="22"/>
  <c r="U144" i="22"/>
  <c r="T144" i="22"/>
  <c r="S144" i="22"/>
  <c r="R144" i="22"/>
  <c r="Q144" i="22"/>
  <c r="P144" i="22"/>
  <c r="O144" i="22"/>
  <c r="N144" i="22"/>
  <c r="M144" i="22"/>
  <c r="J144" i="22"/>
  <c r="I144" i="22"/>
  <c r="H144" i="22"/>
  <c r="G144" i="22"/>
  <c r="F144" i="22"/>
  <c r="E144" i="22"/>
  <c r="D144" i="22"/>
  <c r="C144" i="22"/>
  <c r="V143" i="22"/>
  <c r="U143" i="22"/>
  <c r="T143" i="22"/>
  <c r="S143" i="22"/>
  <c r="R143" i="22"/>
  <c r="Q143" i="22"/>
  <c r="P143" i="22"/>
  <c r="O143" i="22"/>
  <c r="N143" i="22"/>
  <c r="M143" i="22"/>
  <c r="J143" i="22"/>
  <c r="I143" i="22"/>
  <c r="H143" i="22"/>
  <c r="G143" i="22"/>
  <c r="F143" i="22"/>
  <c r="E143" i="22"/>
  <c r="D143" i="22"/>
  <c r="C143" i="22"/>
  <c r="V142" i="22"/>
  <c r="U142" i="22"/>
  <c r="T142" i="22"/>
  <c r="S142" i="22"/>
  <c r="R142" i="22"/>
  <c r="Q142" i="22"/>
  <c r="P142" i="22"/>
  <c r="O142" i="22"/>
  <c r="N142" i="22"/>
  <c r="M142" i="22"/>
  <c r="J142" i="22"/>
  <c r="I142" i="22"/>
  <c r="H142" i="22"/>
  <c r="G142" i="22"/>
  <c r="F142" i="22"/>
  <c r="E142" i="22"/>
  <c r="D142" i="22"/>
  <c r="C142" i="22"/>
  <c r="V141" i="22"/>
  <c r="U141" i="22"/>
  <c r="T141" i="22"/>
  <c r="S141" i="22"/>
  <c r="R141" i="22"/>
  <c r="Q141" i="22"/>
  <c r="P141" i="22"/>
  <c r="O141" i="22"/>
  <c r="N141" i="22"/>
  <c r="M141" i="22"/>
  <c r="J141" i="22"/>
  <c r="I141" i="22"/>
  <c r="H141" i="22"/>
  <c r="G141" i="22"/>
  <c r="F141" i="22"/>
  <c r="E141" i="22"/>
  <c r="D141" i="22"/>
  <c r="C141" i="22"/>
  <c r="V140" i="22"/>
  <c r="U140" i="22"/>
  <c r="T140" i="22"/>
  <c r="S140" i="22"/>
  <c r="R140" i="22"/>
  <c r="Q140" i="22"/>
  <c r="P140" i="22"/>
  <c r="O140" i="22"/>
  <c r="N140" i="22"/>
  <c r="M140" i="22"/>
  <c r="J140" i="22"/>
  <c r="I140" i="22"/>
  <c r="H140" i="22"/>
  <c r="G140" i="22"/>
  <c r="F140" i="22"/>
  <c r="E140" i="22"/>
  <c r="D140" i="22"/>
  <c r="C140" i="22"/>
  <c r="V139" i="22"/>
  <c r="U139" i="22"/>
  <c r="T139" i="22"/>
  <c r="S139" i="22"/>
  <c r="R139" i="22"/>
  <c r="Q139" i="22"/>
  <c r="P139" i="22"/>
  <c r="O139" i="22"/>
  <c r="N139" i="22"/>
  <c r="M139" i="22"/>
  <c r="J139" i="22"/>
  <c r="I139" i="22"/>
  <c r="H139" i="22"/>
  <c r="G139" i="22"/>
  <c r="F139" i="22"/>
  <c r="E139" i="22"/>
  <c r="D139" i="22"/>
  <c r="C139" i="22"/>
  <c r="V138" i="22"/>
  <c r="U138" i="22"/>
  <c r="T138" i="22"/>
  <c r="S138" i="22"/>
  <c r="R138" i="22"/>
  <c r="Q138" i="22"/>
  <c r="P138" i="22"/>
  <c r="O138" i="22"/>
  <c r="N138" i="22"/>
  <c r="M138" i="22"/>
  <c r="J138" i="22"/>
  <c r="I138" i="22"/>
  <c r="H138" i="22"/>
  <c r="G138" i="22"/>
  <c r="F138" i="22"/>
  <c r="E138" i="22"/>
  <c r="D138" i="22"/>
  <c r="C138" i="22"/>
  <c r="V137" i="22"/>
  <c r="U137" i="22"/>
  <c r="T137" i="22"/>
  <c r="S137" i="22"/>
  <c r="R137" i="22"/>
  <c r="Q137" i="22"/>
  <c r="P137" i="22"/>
  <c r="O137" i="22"/>
  <c r="N137" i="22"/>
  <c r="M137" i="22"/>
  <c r="J137" i="22"/>
  <c r="I137" i="22"/>
  <c r="H137" i="22"/>
  <c r="G137" i="22"/>
  <c r="F137" i="22"/>
  <c r="E137" i="22"/>
  <c r="D137" i="22"/>
  <c r="C137" i="22"/>
  <c r="V136" i="22"/>
  <c r="U136" i="22"/>
  <c r="T136" i="22"/>
  <c r="S136" i="22"/>
  <c r="R136" i="22"/>
  <c r="Q136" i="22"/>
  <c r="P136" i="22"/>
  <c r="O136" i="22"/>
  <c r="N136" i="22"/>
  <c r="M136" i="22"/>
  <c r="J136" i="22"/>
  <c r="I136" i="22"/>
  <c r="H136" i="22"/>
  <c r="G136" i="22"/>
  <c r="F136" i="22"/>
  <c r="E136" i="22"/>
  <c r="D136" i="22"/>
  <c r="C136" i="22"/>
  <c r="V135" i="22"/>
  <c r="U135" i="22"/>
  <c r="T135" i="22"/>
  <c r="S135" i="22"/>
  <c r="R135" i="22"/>
  <c r="Q135" i="22"/>
  <c r="P135" i="22"/>
  <c r="O135" i="22"/>
  <c r="N135" i="22"/>
  <c r="M135" i="22"/>
  <c r="J135" i="22"/>
  <c r="I135" i="22"/>
  <c r="H135" i="22"/>
  <c r="G135" i="22"/>
  <c r="F135" i="22"/>
  <c r="E135" i="22"/>
  <c r="D135" i="22"/>
  <c r="C135" i="22"/>
  <c r="V134" i="22"/>
  <c r="U134" i="22"/>
  <c r="T134" i="22"/>
  <c r="S134" i="22"/>
  <c r="R134" i="22"/>
  <c r="Q134" i="22"/>
  <c r="P134" i="22"/>
  <c r="O134" i="22"/>
  <c r="N134" i="22"/>
  <c r="M134" i="22"/>
  <c r="J134" i="22"/>
  <c r="I134" i="22"/>
  <c r="H134" i="22"/>
  <c r="G134" i="22"/>
  <c r="F134" i="22"/>
  <c r="E134" i="22"/>
  <c r="D134" i="22"/>
  <c r="C134" i="22"/>
  <c r="V133" i="22"/>
  <c r="U133" i="22"/>
  <c r="T133" i="22"/>
  <c r="S133" i="22"/>
  <c r="R133" i="22"/>
  <c r="Q133" i="22"/>
  <c r="P133" i="22"/>
  <c r="O133" i="22"/>
  <c r="N133" i="22"/>
  <c r="M133" i="22"/>
  <c r="J133" i="22"/>
  <c r="I133" i="22"/>
  <c r="H133" i="22"/>
  <c r="G133" i="22"/>
  <c r="F133" i="22"/>
  <c r="E133" i="22"/>
  <c r="D133" i="22"/>
  <c r="C133" i="22"/>
  <c r="V132" i="22"/>
  <c r="U132" i="22"/>
  <c r="T132" i="22"/>
  <c r="S132" i="22"/>
  <c r="R132" i="22"/>
  <c r="Q132" i="22"/>
  <c r="P132" i="22"/>
  <c r="O132" i="22"/>
  <c r="N132" i="22"/>
  <c r="M132" i="22"/>
  <c r="J132" i="22"/>
  <c r="I132" i="22"/>
  <c r="H132" i="22"/>
  <c r="G132" i="22"/>
  <c r="F132" i="22"/>
  <c r="E132" i="22"/>
  <c r="D132" i="22"/>
  <c r="C132" i="22"/>
  <c r="V131" i="22"/>
  <c r="U131" i="22"/>
  <c r="T131" i="22"/>
  <c r="S131" i="22"/>
  <c r="R131" i="22"/>
  <c r="Q131" i="22"/>
  <c r="P131" i="22"/>
  <c r="O131" i="22"/>
  <c r="N131" i="22"/>
  <c r="M131" i="22"/>
  <c r="J131" i="22"/>
  <c r="I131" i="22"/>
  <c r="H131" i="22"/>
  <c r="G131" i="22"/>
  <c r="F131" i="22"/>
  <c r="E131" i="22"/>
  <c r="D131" i="22"/>
  <c r="C131" i="22"/>
  <c r="V130" i="22"/>
  <c r="U130" i="22"/>
  <c r="T130" i="22"/>
  <c r="S130" i="22"/>
  <c r="R130" i="22"/>
  <c r="Q130" i="22"/>
  <c r="P130" i="22"/>
  <c r="O130" i="22"/>
  <c r="N130" i="22"/>
  <c r="M130" i="22"/>
  <c r="J130" i="22"/>
  <c r="I130" i="22"/>
  <c r="H130" i="22"/>
  <c r="G130" i="22"/>
  <c r="F130" i="22"/>
  <c r="E130" i="22"/>
  <c r="D130" i="22"/>
  <c r="C130" i="22"/>
  <c r="V129" i="22"/>
  <c r="U129" i="22"/>
  <c r="T129" i="22"/>
  <c r="S129" i="22"/>
  <c r="R129" i="22"/>
  <c r="Q129" i="22"/>
  <c r="P129" i="22"/>
  <c r="O129" i="22"/>
  <c r="N129" i="22"/>
  <c r="M129" i="22"/>
  <c r="J129" i="22"/>
  <c r="I129" i="22"/>
  <c r="H129" i="22"/>
  <c r="G129" i="22"/>
  <c r="F129" i="22"/>
  <c r="E129" i="22"/>
  <c r="D129" i="22"/>
  <c r="C129" i="22"/>
  <c r="V128" i="22"/>
  <c r="U128" i="22"/>
  <c r="T128" i="22"/>
  <c r="S128" i="22"/>
  <c r="R128" i="22"/>
  <c r="Q128" i="22"/>
  <c r="P128" i="22"/>
  <c r="O128" i="22"/>
  <c r="N128" i="22"/>
  <c r="M128" i="22"/>
  <c r="J128" i="22"/>
  <c r="I128" i="22"/>
  <c r="H128" i="22"/>
  <c r="G128" i="22"/>
  <c r="F128" i="22"/>
  <c r="E128" i="22"/>
  <c r="D128" i="22"/>
  <c r="C128" i="22"/>
  <c r="V127" i="22"/>
  <c r="U127" i="22"/>
  <c r="T127" i="22"/>
  <c r="S127" i="22"/>
  <c r="R127" i="22"/>
  <c r="Q127" i="22"/>
  <c r="P127" i="22"/>
  <c r="O127" i="22"/>
  <c r="N127" i="22"/>
  <c r="M127" i="22"/>
  <c r="J127" i="22"/>
  <c r="I127" i="22"/>
  <c r="H127" i="22"/>
  <c r="G127" i="22"/>
  <c r="F127" i="22"/>
  <c r="E127" i="22"/>
  <c r="D127" i="22"/>
  <c r="C127" i="22"/>
  <c r="V126" i="22"/>
  <c r="U126" i="22"/>
  <c r="T126" i="22"/>
  <c r="S126" i="22"/>
  <c r="R126" i="22"/>
  <c r="Q126" i="22"/>
  <c r="P126" i="22"/>
  <c r="O126" i="22"/>
  <c r="N126" i="22"/>
  <c r="M126" i="22"/>
  <c r="J126" i="22"/>
  <c r="I126" i="22"/>
  <c r="H126" i="22"/>
  <c r="G126" i="22"/>
  <c r="F126" i="22"/>
  <c r="E126" i="22"/>
  <c r="D126" i="22"/>
  <c r="C126" i="22"/>
  <c r="V125" i="22"/>
  <c r="U125" i="22"/>
  <c r="T125" i="22"/>
  <c r="S125" i="22"/>
  <c r="R125" i="22"/>
  <c r="Q125" i="22"/>
  <c r="P125" i="22"/>
  <c r="O125" i="22"/>
  <c r="N125" i="22"/>
  <c r="M125" i="22"/>
  <c r="J125" i="22"/>
  <c r="I125" i="22"/>
  <c r="H125" i="22"/>
  <c r="G125" i="22"/>
  <c r="F125" i="22"/>
  <c r="E125" i="22"/>
  <c r="D125" i="22"/>
  <c r="C125" i="22"/>
  <c r="V124" i="22"/>
  <c r="U124" i="22"/>
  <c r="T124" i="22"/>
  <c r="S124" i="22"/>
  <c r="R124" i="22"/>
  <c r="Q124" i="22"/>
  <c r="P124" i="22"/>
  <c r="O124" i="22"/>
  <c r="N124" i="22"/>
  <c r="M124" i="22"/>
  <c r="J124" i="22"/>
  <c r="I124" i="22"/>
  <c r="H124" i="22"/>
  <c r="G124" i="22"/>
  <c r="F124" i="22"/>
  <c r="E124" i="22"/>
  <c r="D124" i="22"/>
  <c r="C124" i="22"/>
  <c r="V123" i="22"/>
  <c r="U123" i="22"/>
  <c r="T123" i="22"/>
  <c r="S123" i="22"/>
  <c r="R123" i="22"/>
  <c r="Q123" i="22"/>
  <c r="P123" i="22"/>
  <c r="O123" i="22"/>
  <c r="N123" i="22"/>
  <c r="M123" i="22"/>
  <c r="J123" i="22"/>
  <c r="I123" i="22"/>
  <c r="H123" i="22"/>
  <c r="G123" i="22"/>
  <c r="F123" i="22"/>
  <c r="E123" i="22"/>
  <c r="D123" i="22"/>
  <c r="C123" i="22"/>
  <c r="V122" i="22"/>
  <c r="U122" i="22"/>
  <c r="T122" i="22"/>
  <c r="S122" i="22"/>
  <c r="R122" i="22"/>
  <c r="Q122" i="22"/>
  <c r="P122" i="22"/>
  <c r="O122" i="22"/>
  <c r="N122" i="22"/>
  <c r="M122" i="22"/>
  <c r="J122" i="22"/>
  <c r="I122" i="22"/>
  <c r="H122" i="22"/>
  <c r="G122" i="22"/>
  <c r="F122" i="22"/>
  <c r="E122" i="22"/>
  <c r="D122" i="22"/>
  <c r="C122" i="22"/>
  <c r="V121" i="22"/>
  <c r="U121" i="22"/>
  <c r="T121" i="22"/>
  <c r="S121" i="22"/>
  <c r="R121" i="22"/>
  <c r="Q121" i="22"/>
  <c r="P121" i="22"/>
  <c r="O121" i="22"/>
  <c r="N121" i="22"/>
  <c r="M121" i="22"/>
  <c r="J121" i="22"/>
  <c r="I121" i="22"/>
  <c r="H121" i="22"/>
  <c r="G121" i="22"/>
  <c r="F121" i="22"/>
  <c r="E121" i="22"/>
  <c r="D121" i="22"/>
  <c r="C121" i="22"/>
  <c r="V120" i="22"/>
  <c r="U120" i="22"/>
  <c r="T120" i="22"/>
  <c r="S120" i="22"/>
  <c r="R120" i="22"/>
  <c r="Q120" i="22"/>
  <c r="P120" i="22"/>
  <c r="O120" i="22"/>
  <c r="N120" i="22"/>
  <c r="M120" i="22"/>
  <c r="J120" i="22"/>
  <c r="I120" i="22"/>
  <c r="H120" i="22"/>
  <c r="G120" i="22"/>
  <c r="F120" i="22"/>
  <c r="E120" i="22"/>
  <c r="D120" i="22"/>
  <c r="C120" i="22"/>
  <c r="V119" i="22"/>
  <c r="U119" i="22"/>
  <c r="T119" i="22"/>
  <c r="S119" i="22"/>
  <c r="R119" i="22"/>
  <c r="Q119" i="22"/>
  <c r="P119" i="22"/>
  <c r="O119" i="22"/>
  <c r="N119" i="22"/>
  <c r="M119" i="22"/>
  <c r="J119" i="22"/>
  <c r="I119" i="22"/>
  <c r="H119" i="22"/>
  <c r="G119" i="22"/>
  <c r="F119" i="22"/>
  <c r="E119" i="22"/>
  <c r="D119" i="22"/>
  <c r="C119" i="22"/>
  <c r="V118" i="22"/>
  <c r="U118" i="22"/>
  <c r="T118" i="22"/>
  <c r="S118" i="22"/>
  <c r="R118" i="22"/>
  <c r="Q118" i="22"/>
  <c r="P118" i="22"/>
  <c r="O118" i="22"/>
  <c r="N118" i="22"/>
  <c r="M118" i="22"/>
  <c r="J118" i="22"/>
  <c r="I118" i="22"/>
  <c r="H118" i="22"/>
  <c r="G118" i="22"/>
  <c r="F118" i="22"/>
  <c r="E118" i="22"/>
  <c r="D118" i="22"/>
  <c r="C118" i="22"/>
  <c r="V117" i="22"/>
  <c r="U117" i="22"/>
  <c r="T117" i="22"/>
  <c r="S117" i="22"/>
  <c r="R117" i="22"/>
  <c r="Q117" i="22"/>
  <c r="P117" i="22"/>
  <c r="O117" i="22"/>
  <c r="N117" i="22"/>
  <c r="M117" i="22"/>
  <c r="J117" i="22"/>
  <c r="I117" i="22"/>
  <c r="H117" i="22"/>
  <c r="G117" i="22"/>
  <c r="F117" i="22"/>
  <c r="E117" i="22"/>
  <c r="D117" i="22"/>
  <c r="C117" i="22"/>
  <c r="V116" i="22"/>
  <c r="U116" i="22"/>
  <c r="T116" i="22"/>
  <c r="S116" i="22"/>
  <c r="R116" i="22"/>
  <c r="Q116" i="22"/>
  <c r="P116" i="22"/>
  <c r="O116" i="22"/>
  <c r="N116" i="22"/>
  <c r="M116" i="22"/>
  <c r="J116" i="22"/>
  <c r="I116" i="22"/>
  <c r="H116" i="22"/>
  <c r="G116" i="22"/>
  <c r="F116" i="22"/>
  <c r="E116" i="22"/>
  <c r="D116" i="22"/>
  <c r="C116" i="22"/>
  <c r="V115" i="22"/>
  <c r="U115" i="22"/>
  <c r="T115" i="22"/>
  <c r="S115" i="22"/>
  <c r="R115" i="22"/>
  <c r="Q115" i="22"/>
  <c r="P115" i="22"/>
  <c r="O115" i="22"/>
  <c r="N115" i="22"/>
  <c r="M115" i="22"/>
  <c r="J115" i="22"/>
  <c r="I115" i="22"/>
  <c r="H115" i="22"/>
  <c r="G115" i="22"/>
  <c r="F115" i="22"/>
  <c r="E115" i="22"/>
  <c r="D115" i="22"/>
  <c r="C115" i="22"/>
  <c r="V114" i="22"/>
  <c r="U114" i="22"/>
  <c r="T114" i="22"/>
  <c r="S114" i="22"/>
  <c r="R114" i="22"/>
  <c r="Q114" i="22"/>
  <c r="P114" i="22"/>
  <c r="O114" i="22"/>
  <c r="N114" i="22"/>
  <c r="M114" i="22"/>
  <c r="J114" i="22"/>
  <c r="I114" i="22"/>
  <c r="H114" i="22"/>
  <c r="G114" i="22"/>
  <c r="F114" i="22"/>
  <c r="E114" i="22"/>
  <c r="D114" i="22"/>
  <c r="C114" i="22"/>
  <c r="V113" i="22"/>
  <c r="U113" i="22"/>
  <c r="T113" i="22"/>
  <c r="S113" i="22"/>
  <c r="R113" i="22"/>
  <c r="Q113" i="22"/>
  <c r="P113" i="22"/>
  <c r="O113" i="22"/>
  <c r="N113" i="22"/>
  <c r="M113" i="22"/>
  <c r="J113" i="22"/>
  <c r="I113" i="22"/>
  <c r="H113" i="22"/>
  <c r="G113" i="22"/>
  <c r="F113" i="22"/>
  <c r="E113" i="22"/>
  <c r="D113" i="22"/>
  <c r="C113" i="22"/>
  <c r="V112" i="22"/>
  <c r="U112" i="22"/>
  <c r="T112" i="22"/>
  <c r="S112" i="22"/>
  <c r="R112" i="22"/>
  <c r="Q112" i="22"/>
  <c r="P112" i="22"/>
  <c r="O112" i="22"/>
  <c r="N112" i="22"/>
  <c r="M112" i="22"/>
  <c r="J112" i="22"/>
  <c r="I112" i="22"/>
  <c r="H112" i="22"/>
  <c r="G112" i="22"/>
  <c r="F112" i="22"/>
  <c r="E112" i="22"/>
  <c r="D112" i="22"/>
  <c r="C112" i="22"/>
  <c r="V111" i="22"/>
  <c r="U111" i="22"/>
  <c r="T111" i="22"/>
  <c r="S111" i="22"/>
  <c r="R111" i="22"/>
  <c r="Q111" i="22"/>
  <c r="P111" i="22"/>
  <c r="O111" i="22"/>
  <c r="N111" i="22"/>
  <c r="M111" i="22"/>
  <c r="J111" i="22"/>
  <c r="I111" i="22"/>
  <c r="H111" i="22"/>
  <c r="G111" i="22"/>
  <c r="F111" i="22"/>
  <c r="E111" i="22"/>
  <c r="D111" i="22"/>
  <c r="C111" i="22"/>
  <c r="V110" i="22"/>
  <c r="U110" i="22"/>
  <c r="T110" i="22"/>
  <c r="S110" i="22"/>
  <c r="R110" i="22"/>
  <c r="Q110" i="22"/>
  <c r="P110" i="22"/>
  <c r="O110" i="22"/>
  <c r="N110" i="22"/>
  <c r="M110" i="22"/>
  <c r="J110" i="22"/>
  <c r="I110" i="22"/>
  <c r="H110" i="22"/>
  <c r="G110" i="22"/>
  <c r="F110" i="22"/>
  <c r="E110" i="22"/>
  <c r="D110" i="22"/>
  <c r="C110" i="22"/>
  <c r="V109" i="22"/>
  <c r="U109" i="22"/>
  <c r="T109" i="22"/>
  <c r="S109" i="22"/>
  <c r="R109" i="22"/>
  <c r="Q109" i="22"/>
  <c r="P109" i="22"/>
  <c r="O109" i="22"/>
  <c r="N109" i="22"/>
  <c r="M109" i="22"/>
  <c r="J109" i="22"/>
  <c r="I109" i="22"/>
  <c r="H109" i="22"/>
  <c r="G109" i="22"/>
  <c r="F109" i="22"/>
  <c r="E109" i="22"/>
  <c r="D109" i="22"/>
  <c r="C109" i="22"/>
  <c r="V108" i="22"/>
  <c r="U108" i="22"/>
  <c r="T108" i="22"/>
  <c r="S108" i="22"/>
  <c r="R108" i="22"/>
  <c r="Q108" i="22"/>
  <c r="P108" i="22"/>
  <c r="O108" i="22"/>
  <c r="N108" i="22"/>
  <c r="M108" i="22"/>
  <c r="J108" i="22"/>
  <c r="I108" i="22"/>
  <c r="H108" i="22"/>
  <c r="G108" i="22"/>
  <c r="F108" i="22"/>
  <c r="E108" i="22"/>
  <c r="D108" i="22"/>
  <c r="C108" i="22"/>
  <c r="V107" i="22"/>
  <c r="U107" i="22"/>
  <c r="T107" i="22"/>
  <c r="S107" i="22"/>
  <c r="R107" i="22"/>
  <c r="Q107" i="22"/>
  <c r="P107" i="22"/>
  <c r="O107" i="22"/>
  <c r="N107" i="22"/>
  <c r="M107" i="22"/>
  <c r="J107" i="22"/>
  <c r="I107" i="22"/>
  <c r="H107" i="22"/>
  <c r="G107" i="22"/>
  <c r="F107" i="22"/>
  <c r="E107" i="22"/>
  <c r="D107" i="22"/>
  <c r="C107" i="22"/>
  <c r="V106" i="22"/>
  <c r="U106" i="22"/>
  <c r="T106" i="22"/>
  <c r="S106" i="22"/>
  <c r="R106" i="22"/>
  <c r="Q106" i="22"/>
  <c r="P106" i="22"/>
  <c r="O106" i="22"/>
  <c r="N106" i="22"/>
  <c r="M106" i="22"/>
  <c r="J106" i="22"/>
  <c r="I106" i="22"/>
  <c r="H106" i="22"/>
  <c r="G106" i="22"/>
  <c r="F106" i="22"/>
  <c r="E106" i="22"/>
  <c r="D106" i="22"/>
  <c r="C106" i="22"/>
  <c r="V105" i="22"/>
  <c r="U105" i="22"/>
  <c r="T105" i="22"/>
  <c r="S105" i="22"/>
  <c r="R105" i="22"/>
  <c r="Q105" i="22"/>
  <c r="P105" i="22"/>
  <c r="O105" i="22"/>
  <c r="N105" i="22"/>
  <c r="M105" i="22"/>
  <c r="J105" i="22"/>
  <c r="I105" i="22"/>
  <c r="H105" i="22"/>
  <c r="G105" i="22"/>
  <c r="F105" i="22"/>
  <c r="E105" i="22"/>
  <c r="D105" i="22"/>
  <c r="C105" i="22"/>
  <c r="V104" i="22"/>
  <c r="U104" i="22"/>
  <c r="T104" i="22"/>
  <c r="S104" i="22"/>
  <c r="R104" i="22"/>
  <c r="Q104" i="22"/>
  <c r="P104" i="22"/>
  <c r="O104" i="22"/>
  <c r="N104" i="22"/>
  <c r="M104" i="22"/>
  <c r="J104" i="22"/>
  <c r="I104" i="22"/>
  <c r="H104" i="22"/>
  <c r="G104" i="22"/>
  <c r="F104" i="22"/>
  <c r="E104" i="22"/>
  <c r="D104" i="22"/>
  <c r="C104" i="22"/>
  <c r="V103" i="22"/>
  <c r="U103" i="22"/>
  <c r="T103" i="22"/>
  <c r="S103" i="22"/>
  <c r="R103" i="22"/>
  <c r="Q103" i="22"/>
  <c r="P103" i="22"/>
  <c r="O103" i="22"/>
  <c r="N103" i="22"/>
  <c r="M103" i="22"/>
  <c r="J103" i="22"/>
  <c r="I103" i="22"/>
  <c r="H103" i="22"/>
  <c r="G103" i="22"/>
  <c r="F103" i="22"/>
  <c r="E103" i="22"/>
  <c r="D103" i="22"/>
  <c r="C103" i="22"/>
  <c r="V102" i="22"/>
  <c r="U102" i="22"/>
  <c r="T102" i="22"/>
  <c r="S102" i="22"/>
  <c r="R102" i="22"/>
  <c r="Q102" i="22"/>
  <c r="P102" i="22"/>
  <c r="O102" i="22"/>
  <c r="N102" i="22"/>
  <c r="M102" i="22"/>
  <c r="J102" i="22"/>
  <c r="I102" i="22"/>
  <c r="H102" i="22"/>
  <c r="G102" i="22"/>
  <c r="F102" i="22"/>
  <c r="E102" i="22"/>
  <c r="D102" i="22"/>
  <c r="C102" i="22"/>
  <c r="V101" i="22"/>
  <c r="U101" i="22"/>
  <c r="T101" i="22"/>
  <c r="S101" i="22"/>
  <c r="R101" i="22"/>
  <c r="Q101" i="22"/>
  <c r="P101" i="22"/>
  <c r="O101" i="22"/>
  <c r="N101" i="22"/>
  <c r="M101" i="22"/>
  <c r="J101" i="22"/>
  <c r="I101" i="22"/>
  <c r="H101" i="22"/>
  <c r="G101" i="22"/>
  <c r="F101" i="22"/>
  <c r="E101" i="22"/>
  <c r="D101" i="22"/>
  <c r="C101" i="22"/>
  <c r="V100" i="22"/>
  <c r="U100" i="22"/>
  <c r="T100" i="22"/>
  <c r="S100" i="22"/>
  <c r="R100" i="22"/>
  <c r="Q100" i="22"/>
  <c r="P100" i="22"/>
  <c r="O100" i="22"/>
  <c r="N100" i="22"/>
  <c r="M100" i="22"/>
  <c r="J100" i="22"/>
  <c r="I100" i="22"/>
  <c r="H100" i="22"/>
  <c r="G100" i="22"/>
  <c r="F100" i="22"/>
  <c r="E100" i="22"/>
  <c r="D100" i="22"/>
  <c r="C100" i="22"/>
  <c r="V99" i="22"/>
  <c r="U99" i="22"/>
  <c r="T99" i="22"/>
  <c r="S99" i="22"/>
  <c r="R99" i="22"/>
  <c r="Q99" i="22"/>
  <c r="P99" i="22"/>
  <c r="O99" i="22"/>
  <c r="N99" i="22"/>
  <c r="M99" i="22"/>
  <c r="J99" i="22"/>
  <c r="I99" i="22"/>
  <c r="H99" i="22"/>
  <c r="G99" i="22"/>
  <c r="F99" i="22"/>
  <c r="E99" i="22"/>
  <c r="D99" i="22"/>
  <c r="C99" i="22"/>
  <c r="V98" i="22"/>
  <c r="U98" i="22"/>
  <c r="T98" i="22"/>
  <c r="S98" i="22"/>
  <c r="R98" i="22"/>
  <c r="Q98" i="22"/>
  <c r="P98" i="22"/>
  <c r="O98" i="22"/>
  <c r="N98" i="22"/>
  <c r="M98" i="22"/>
  <c r="J98" i="22"/>
  <c r="I98" i="22"/>
  <c r="H98" i="22"/>
  <c r="G98" i="22"/>
  <c r="F98" i="22"/>
  <c r="E98" i="22"/>
  <c r="D98" i="22"/>
  <c r="C98" i="22"/>
  <c r="V97" i="22"/>
  <c r="U97" i="22"/>
  <c r="T97" i="22"/>
  <c r="S97" i="22"/>
  <c r="R97" i="22"/>
  <c r="Q97" i="22"/>
  <c r="P97" i="22"/>
  <c r="O97" i="22"/>
  <c r="N97" i="22"/>
  <c r="M97" i="22"/>
  <c r="J97" i="22"/>
  <c r="I97" i="22"/>
  <c r="H97" i="22"/>
  <c r="G97" i="22"/>
  <c r="F97" i="22"/>
  <c r="E97" i="22"/>
  <c r="D97" i="22"/>
  <c r="C97" i="22"/>
  <c r="V96" i="22"/>
  <c r="U96" i="22"/>
  <c r="T96" i="22"/>
  <c r="S96" i="22"/>
  <c r="R96" i="22"/>
  <c r="Q96" i="22"/>
  <c r="P96" i="22"/>
  <c r="O96" i="22"/>
  <c r="N96" i="22"/>
  <c r="M96" i="22"/>
  <c r="J96" i="22"/>
  <c r="I96" i="22"/>
  <c r="H96" i="22"/>
  <c r="G96" i="22"/>
  <c r="F96" i="22"/>
  <c r="E96" i="22"/>
  <c r="D96" i="22"/>
  <c r="C96" i="22"/>
  <c r="V95" i="22"/>
  <c r="U95" i="22"/>
  <c r="T95" i="22"/>
  <c r="S95" i="22"/>
  <c r="R95" i="22"/>
  <c r="Q95" i="22"/>
  <c r="P95" i="22"/>
  <c r="O95" i="22"/>
  <c r="N95" i="22"/>
  <c r="M95" i="22"/>
  <c r="J95" i="22"/>
  <c r="I95" i="22"/>
  <c r="H95" i="22"/>
  <c r="G95" i="22"/>
  <c r="F95" i="22"/>
  <c r="E95" i="22"/>
  <c r="D95" i="22"/>
  <c r="C95" i="22"/>
  <c r="V94" i="22"/>
  <c r="U94" i="22"/>
  <c r="T94" i="22"/>
  <c r="S94" i="22"/>
  <c r="R94" i="22"/>
  <c r="Q94" i="22"/>
  <c r="P94" i="22"/>
  <c r="O94" i="22"/>
  <c r="N94" i="22"/>
  <c r="M94" i="22"/>
  <c r="J94" i="22"/>
  <c r="I94" i="22"/>
  <c r="H94" i="22"/>
  <c r="G94" i="22"/>
  <c r="F94" i="22"/>
  <c r="E94" i="22"/>
  <c r="D94" i="22"/>
  <c r="C94" i="22"/>
  <c r="V93" i="22"/>
  <c r="U93" i="22"/>
  <c r="T93" i="22"/>
  <c r="S93" i="22"/>
  <c r="R93" i="22"/>
  <c r="Q93" i="22"/>
  <c r="P93" i="22"/>
  <c r="O93" i="22"/>
  <c r="N93" i="22"/>
  <c r="M93" i="22"/>
  <c r="J93" i="22"/>
  <c r="I93" i="22"/>
  <c r="H93" i="22"/>
  <c r="G93" i="22"/>
  <c r="F93" i="22"/>
  <c r="E93" i="22"/>
  <c r="D93" i="22"/>
  <c r="C93" i="22"/>
  <c r="V92" i="22"/>
  <c r="U92" i="22"/>
  <c r="T92" i="22"/>
  <c r="S92" i="22"/>
  <c r="R92" i="22"/>
  <c r="Q92" i="22"/>
  <c r="P92" i="22"/>
  <c r="O92" i="22"/>
  <c r="N92" i="22"/>
  <c r="M92" i="22"/>
  <c r="J92" i="22"/>
  <c r="I92" i="22"/>
  <c r="H92" i="22"/>
  <c r="G92" i="22"/>
  <c r="F92" i="22"/>
  <c r="E92" i="22"/>
  <c r="D92" i="22"/>
  <c r="C92" i="22"/>
  <c r="V91" i="22"/>
  <c r="U91" i="22"/>
  <c r="T91" i="22"/>
  <c r="S91" i="22"/>
  <c r="R91" i="22"/>
  <c r="Q91" i="22"/>
  <c r="P91" i="22"/>
  <c r="O91" i="22"/>
  <c r="N91" i="22"/>
  <c r="M91" i="22"/>
  <c r="J91" i="22"/>
  <c r="I91" i="22"/>
  <c r="H91" i="22"/>
  <c r="G91" i="22"/>
  <c r="F91" i="22"/>
  <c r="E91" i="22"/>
  <c r="D91" i="22"/>
  <c r="C91" i="22"/>
  <c r="V90" i="22"/>
  <c r="U90" i="22"/>
  <c r="T90" i="22"/>
  <c r="S90" i="22"/>
  <c r="R90" i="22"/>
  <c r="Q90" i="22"/>
  <c r="P90" i="22"/>
  <c r="O90" i="22"/>
  <c r="N90" i="22"/>
  <c r="M90" i="22"/>
  <c r="J90" i="22"/>
  <c r="I90" i="22"/>
  <c r="H90" i="22"/>
  <c r="G90" i="22"/>
  <c r="F90" i="22"/>
  <c r="E90" i="22"/>
  <c r="D90" i="22"/>
  <c r="C90" i="22"/>
  <c r="V89" i="22"/>
  <c r="U89" i="22"/>
  <c r="T89" i="22"/>
  <c r="S89" i="22"/>
  <c r="R89" i="22"/>
  <c r="Q89" i="22"/>
  <c r="P89" i="22"/>
  <c r="O89" i="22"/>
  <c r="N89" i="22"/>
  <c r="M89" i="22"/>
  <c r="J89" i="22"/>
  <c r="I89" i="22"/>
  <c r="H89" i="22"/>
  <c r="G89" i="22"/>
  <c r="F89" i="22"/>
  <c r="E89" i="22"/>
  <c r="D89" i="22"/>
  <c r="C89" i="22"/>
  <c r="V88" i="22"/>
  <c r="U88" i="22"/>
  <c r="T88" i="22"/>
  <c r="S88" i="22"/>
  <c r="R88" i="22"/>
  <c r="Q88" i="22"/>
  <c r="P88" i="22"/>
  <c r="O88" i="22"/>
  <c r="N88" i="22"/>
  <c r="M88" i="22"/>
  <c r="J88" i="22"/>
  <c r="I88" i="22"/>
  <c r="H88" i="22"/>
  <c r="G88" i="22"/>
  <c r="F88" i="22"/>
  <c r="E88" i="22"/>
  <c r="D88" i="22"/>
  <c r="C88" i="22"/>
  <c r="V87" i="22"/>
  <c r="U87" i="22"/>
  <c r="T87" i="22"/>
  <c r="S87" i="22"/>
  <c r="R87" i="22"/>
  <c r="Q87" i="22"/>
  <c r="P87" i="22"/>
  <c r="O87" i="22"/>
  <c r="N87" i="22"/>
  <c r="M87" i="22"/>
  <c r="J87" i="22"/>
  <c r="I87" i="22"/>
  <c r="H87" i="22"/>
  <c r="G87" i="22"/>
  <c r="F87" i="22"/>
  <c r="E87" i="22"/>
  <c r="D87" i="22"/>
  <c r="C87" i="22"/>
  <c r="V86" i="22"/>
  <c r="U86" i="22"/>
  <c r="T86" i="22"/>
  <c r="S86" i="22"/>
  <c r="R86" i="22"/>
  <c r="Q86" i="22"/>
  <c r="P86" i="22"/>
  <c r="O86" i="22"/>
  <c r="N86" i="22"/>
  <c r="M86" i="22"/>
  <c r="J86" i="22"/>
  <c r="I86" i="22"/>
  <c r="H86" i="22"/>
  <c r="G86" i="22"/>
  <c r="F86" i="22"/>
  <c r="E86" i="22"/>
  <c r="D86" i="22"/>
  <c r="C86" i="22"/>
  <c r="V85" i="22"/>
  <c r="U85" i="22"/>
  <c r="T85" i="22"/>
  <c r="S85" i="22"/>
  <c r="R85" i="22"/>
  <c r="Q85" i="22"/>
  <c r="P85" i="22"/>
  <c r="O85" i="22"/>
  <c r="N85" i="22"/>
  <c r="M85" i="22"/>
  <c r="J85" i="22"/>
  <c r="I85" i="22"/>
  <c r="H85" i="22"/>
  <c r="G85" i="22"/>
  <c r="F85" i="22"/>
  <c r="E85" i="22"/>
  <c r="D85" i="22"/>
  <c r="C85" i="22"/>
  <c r="V84" i="22"/>
  <c r="U84" i="22"/>
  <c r="T84" i="22"/>
  <c r="S84" i="22"/>
  <c r="R84" i="22"/>
  <c r="Q84" i="22"/>
  <c r="P84" i="22"/>
  <c r="O84" i="22"/>
  <c r="N84" i="22"/>
  <c r="M84" i="22"/>
  <c r="J84" i="22"/>
  <c r="I84" i="22"/>
  <c r="H84" i="22"/>
  <c r="G84" i="22"/>
  <c r="F84" i="22"/>
  <c r="E84" i="22"/>
  <c r="D84" i="22"/>
  <c r="C84" i="22"/>
  <c r="V83" i="22"/>
  <c r="U83" i="22"/>
  <c r="T83" i="22"/>
  <c r="S83" i="22"/>
  <c r="R83" i="22"/>
  <c r="Q83" i="22"/>
  <c r="P83" i="22"/>
  <c r="O83" i="22"/>
  <c r="N83" i="22"/>
  <c r="M83" i="22"/>
  <c r="J83" i="22"/>
  <c r="I83" i="22"/>
  <c r="H83" i="22"/>
  <c r="G83" i="22"/>
  <c r="F83" i="22"/>
  <c r="E83" i="22"/>
  <c r="D83" i="22"/>
  <c r="C83" i="22"/>
  <c r="V82" i="22"/>
  <c r="U82" i="22"/>
  <c r="T82" i="22"/>
  <c r="S82" i="22"/>
  <c r="R82" i="22"/>
  <c r="Q82" i="22"/>
  <c r="P82" i="22"/>
  <c r="O82" i="22"/>
  <c r="N82" i="22"/>
  <c r="M82" i="22"/>
  <c r="J82" i="22"/>
  <c r="I82" i="22"/>
  <c r="H82" i="22"/>
  <c r="G82" i="22"/>
  <c r="F82" i="22"/>
  <c r="E82" i="22"/>
  <c r="D82" i="22"/>
  <c r="C82" i="22"/>
  <c r="V81" i="22"/>
  <c r="U81" i="22"/>
  <c r="T81" i="22"/>
  <c r="S81" i="22"/>
  <c r="R81" i="22"/>
  <c r="Q81" i="22"/>
  <c r="P81" i="22"/>
  <c r="O81" i="22"/>
  <c r="N81" i="22"/>
  <c r="M81" i="22"/>
  <c r="J81" i="22"/>
  <c r="I81" i="22"/>
  <c r="H81" i="22"/>
  <c r="G81" i="22"/>
  <c r="F81" i="22"/>
  <c r="E81" i="22"/>
  <c r="D81" i="22"/>
  <c r="C81" i="22"/>
  <c r="V80" i="22"/>
  <c r="U80" i="22"/>
  <c r="T80" i="22"/>
  <c r="S80" i="22"/>
  <c r="R80" i="22"/>
  <c r="Q80" i="22"/>
  <c r="P80" i="22"/>
  <c r="O80" i="22"/>
  <c r="N80" i="22"/>
  <c r="M80" i="22"/>
  <c r="J80" i="22"/>
  <c r="I80" i="22"/>
  <c r="H80" i="22"/>
  <c r="G80" i="22"/>
  <c r="F80" i="22"/>
  <c r="E80" i="22"/>
  <c r="D80" i="22"/>
  <c r="C80" i="22"/>
  <c r="V79" i="22"/>
  <c r="U79" i="22"/>
  <c r="T79" i="22"/>
  <c r="S79" i="22"/>
  <c r="R79" i="22"/>
  <c r="Q79" i="22"/>
  <c r="P79" i="22"/>
  <c r="O79" i="22"/>
  <c r="N79" i="22"/>
  <c r="M79" i="22"/>
  <c r="J79" i="22"/>
  <c r="I79" i="22"/>
  <c r="H79" i="22"/>
  <c r="G79" i="22"/>
  <c r="F79" i="22"/>
  <c r="E79" i="22"/>
  <c r="D79" i="22"/>
  <c r="C79" i="22"/>
  <c r="V78" i="22"/>
  <c r="U78" i="22"/>
  <c r="T78" i="22"/>
  <c r="S78" i="22"/>
  <c r="R78" i="22"/>
  <c r="Q78" i="22"/>
  <c r="P78" i="22"/>
  <c r="O78" i="22"/>
  <c r="N78" i="22"/>
  <c r="M78" i="22"/>
  <c r="J78" i="22"/>
  <c r="I78" i="22"/>
  <c r="H78" i="22"/>
  <c r="G78" i="22"/>
  <c r="F78" i="22"/>
  <c r="E78" i="22"/>
  <c r="D78" i="22"/>
  <c r="C78" i="22"/>
  <c r="V77" i="22"/>
  <c r="U77" i="22"/>
  <c r="T77" i="22"/>
  <c r="S77" i="22"/>
  <c r="R77" i="22"/>
  <c r="Q77" i="22"/>
  <c r="P77" i="22"/>
  <c r="O77" i="22"/>
  <c r="N77" i="22"/>
  <c r="M77" i="22"/>
  <c r="J77" i="22"/>
  <c r="I77" i="22"/>
  <c r="H77" i="22"/>
  <c r="G77" i="22"/>
  <c r="F77" i="22"/>
  <c r="E77" i="22"/>
  <c r="D77" i="22"/>
  <c r="C77" i="22"/>
  <c r="V76" i="22"/>
  <c r="U76" i="22"/>
  <c r="T76" i="22"/>
  <c r="S76" i="22"/>
  <c r="R76" i="22"/>
  <c r="Q76" i="22"/>
  <c r="P76" i="22"/>
  <c r="O76" i="22"/>
  <c r="N76" i="22"/>
  <c r="M76" i="22"/>
  <c r="J76" i="22"/>
  <c r="I76" i="22"/>
  <c r="H76" i="22"/>
  <c r="G76" i="22"/>
  <c r="F76" i="22"/>
  <c r="E76" i="22"/>
  <c r="D76" i="22"/>
  <c r="C76" i="22"/>
  <c r="V72" i="22"/>
  <c r="U72" i="22"/>
  <c r="T72" i="22"/>
  <c r="S72" i="22"/>
  <c r="R72" i="22"/>
  <c r="Q72" i="22"/>
  <c r="P72" i="22"/>
  <c r="O72" i="22"/>
  <c r="N72" i="22"/>
  <c r="M72" i="22"/>
  <c r="J72" i="22"/>
  <c r="I72" i="22"/>
  <c r="H72" i="22"/>
  <c r="G72" i="22"/>
  <c r="F72" i="22"/>
  <c r="E72" i="22"/>
  <c r="D72" i="22"/>
  <c r="C72" i="22"/>
  <c r="V71" i="22"/>
  <c r="U71" i="22"/>
  <c r="T71" i="22"/>
  <c r="S71" i="22"/>
  <c r="R71" i="22"/>
  <c r="Q71" i="22"/>
  <c r="P71" i="22"/>
  <c r="O71" i="22"/>
  <c r="N71" i="22"/>
  <c r="M71" i="22"/>
  <c r="J71" i="22"/>
  <c r="I71" i="22"/>
  <c r="H71" i="22"/>
  <c r="G71" i="22"/>
  <c r="F71" i="22"/>
  <c r="E71" i="22"/>
  <c r="D71" i="22"/>
  <c r="C71" i="22"/>
  <c r="V70" i="22"/>
  <c r="U70" i="22"/>
  <c r="T70" i="22"/>
  <c r="S70" i="22"/>
  <c r="R70" i="22"/>
  <c r="Q70" i="22"/>
  <c r="P70" i="22"/>
  <c r="O70" i="22"/>
  <c r="N70" i="22"/>
  <c r="M70" i="22"/>
  <c r="J70" i="22"/>
  <c r="I70" i="22"/>
  <c r="H70" i="22"/>
  <c r="G70" i="22"/>
  <c r="F70" i="22"/>
  <c r="E70" i="22"/>
  <c r="D70" i="22"/>
  <c r="C70" i="22"/>
  <c r="V69" i="22"/>
  <c r="U69" i="22"/>
  <c r="T69" i="22"/>
  <c r="S69" i="22"/>
  <c r="R69" i="22"/>
  <c r="Q69" i="22"/>
  <c r="P69" i="22"/>
  <c r="O69" i="22"/>
  <c r="N69" i="22"/>
  <c r="M69" i="22"/>
  <c r="J69" i="22"/>
  <c r="I69" i="22"/>
  <c r="H69" i="22"/>
  <c r="G69" i="22"/>
  <c r="F69" i="22"/>
  <c r="E69" i="22"/>
  <c r="D69" i="22"/>
  <c r="C69" i="22"/>
  <c r="V68" i="22"/>
  <c r="U68" i="22"/>
  <c r="T68" i="22"/>
  <c r="S68" i="22"/>
  <c r="R68" i="22"/>
  <c r="Q68" i="22"/>
  <c r="P68" i="22"/>
  <c r="O68" i="22"/>
  <c r="N68" i="22"/>
  <c r="M68" i="22"/>
  <c r="J68" i="22"/>
  <c r="I68" i="22"/>
  <c r="H68" i="22"/>
  <c r="G68" i="22"/>
  <c r="F68" i="22"/>
  <c r="E68" i="22"/>
  <c r="D68" i="22"/>
  <c r="C68" i="22"/>
  <c r="V67" i="22"/>
  <c r="U67" i="22"/>
  <c r="T67" i="22"/>
  <c r="S67" i="22"/>
  <c r="R67" i="22"/>
  <c r="Q67" i="22"/>
  <c r="P67" i="22"/>
  <c r="O67" i="22"/>
  <c r="N67" i="22"/>
  <c r="M67" i="22"/>
  <c r="J67" i="22"/>
  <c r="I67" i="22"/>
  <c r="H67" i="22"/>
  <c r="G67" i="22"/>
  <c r="F67" i="22"/>
  <c r="E67" i="22"/>
  <c r="D67" i="22"/>
  <c r="C67" i="22"/>
  <c r="V66" i="22"/>
  <c r="U66" i="22"/>
  <c r="T66" i="22"/>
  <c r="S66" i="22"/>
  <c r="R66" i="22"/>
  <c r="Q66" i="22"/>
  <c r="P66" i="22"/>
  <c r="O66" i="22"/>
  <c r="N66" i="22"/>
  <c r="M66" i="22"/>
  <c r="J66" i="22"/>
  <c r="I66" i="22"/>
  <c r="H66" i="22"/>
  <c r="G66" i="22"/>
  <c r="F66" i="22"/>
  <c r="E66" i="22"/>
  <c r="D66" i="22"/>
  <c r="C66" i="22"/>
  <c r="V65" i="22"/>
  <c r="U65" i="22"/>
  <c r="T65" i="22"/>
  <c r="S65" i="22"/>
  <c r="R65" i="22"/>
  <c r="Q65" i="22"/>
  <c r="P65" i="22"/>
  <c r="O65" i="22"/>
  <c r="N65" i="22"/>
  <c r="M65" i="22"/>
  <c r="J65" i="22"/>
  <c r="I65" i="22"/>
  <c r="H65" i="22"/>
  <c r="G65" i="22"/>
  <c r="F65" i="22"/>
  <c r="E65" i="22"/>
  <c r="D65" i="22"/>
  <c r="C65" i="22"/>
  <c r="V64" i="22"/>
  <c r="U64" i="22"/>
  <c r="T64" i="22"/>
  <c r="S64" i="22"/>
  <c r="R64" i="22"/>
  <c r="Q64" i="22"/>
  <c r="P64" i="22"/>
  <c r="O64" i="22"/>
  <c r="N64" i="22"/>
  <c r="M64" i="22"/>
  <c r="J64" i="22"/>
  <c r="I64" i="22"/>
  <c r="H64" i="22"/>
  <c r="G64" i="22"/>
  <c r="F64" i="22"/>
  <c r="E64" i="22"/>
  <c r="D64" i="22"/>
  <c r="C64" i="22"/>
  <c r="V63" i="22"/>
  <c r="U63" i="22"/>
  <c r="T63" i="22"/>
  <c r="S63" i="22"/>
  <c r="R63" i="22"/>
  <c r="Q63" i="22"/>
  <c r="P63" i="22"/>
  <c r="O63" i="22"/>
  <c r="N63" i="22"/>
  <c r="M63" i="22"/>
  <c r="J63" i="22"/>
  <c r="I63" i="22"/>
  <c r="H63" i="22"/>
  <c r="G63" i="22"/>
  <c r="F63" i="22"/>
  <c r="E63" i="22"/>
  <c r="D63" i="22"/>
  <c r="C63" i="22"/>
  <c r="V62" i="22"/>
  <c r="U62" i="22"/>
  <c r="T62" i="22"/>
  <c r="S62" i="22"/>
  <c r="R62" i="22"/>
  <c r="Q62" i="22"/>
  <c r="P62" i="22"/>
  <c r="O62" i="22"/>
  <c r="N62" i="22"/>
  <c r="M62" i="22"/>
  <c r="J62" i="22"/>
  <c r="I62" i="22"/>
  <c r="H62" i="22"/>
  <c r="G62" i="22"/>
  <c r="F62" i="22"/>
  <c r="E62" i="22"/>
  <c r="D62" i="22"/>
  <c r="C62" i="22"/>
  <c r="V61" i="22"/>
  <c r="U61" i="22"/>
  <c r="T61" i="22"/>
  <c r="S61" i="22"/>
  <c r="R61" i="22"/>
  <c r="Q61" i="22"/>
  <c r="P61" i="22"/>
  <c r="O61" i="22"/>
  <c r="N61" i="22"/>
  <c r="M61" i="22"/>
  <c r="J61" i="22"/>
  <c r="I61" i="22"/>
  <c r="H61" i="22"/>
  <c r="G61" i="22"/>
  <c r="F61" i="22"/>
  <c r="E61" i="22"/>
  <c r="D61" i="22"/>
  <c r="C61" i="22"/>
  <c r="V60" i="22"/>
  <c r="U60" i="22"/>
  <c r="T60" i="22"/>
  <c r="S60" i="22"/>
  <c r="R60" i="22"/>
  <c r="Q60" i="22"/>
  <c r="P60" i="22"/>
  <c r="O60" i="22"/>
  <c r="N60" i="22"/>
  <c r="M60" i="22"/>
  <c r="J60" i="22"/>
  <c r="I60" i="22"/>
  <c r="H60" i="22"/>
  <c r="G60" i="22"/>
  <c r="F60" i="22"/>
  <c r="E60" i="22"/>
  <c r="D60" i="22"/>
  <c r="C60" i="22"/>
  <c r="V59" i="22"/>
  <c r="U59" i="22"/>
  <c r="T59" i="22"/>
  <c r="S59" i="22"/>
  <c r="R59" i="22"/>
  <c r="Q59" i="22"/>
  <c r="P59" i="22"/>
  <c r="O59" i="22"/>
  <c r="N59" i="22"/>
  <c r="M59" i="22"/>
  <c r="J59" i="22"/>
  <c r="I59" i="22"/>
  <c r="H59" i="22"/>
  <c r="G59" i="22"/>
  <c r="F59" i="22"/>
  <c r="E59" i="22"/>
  <c r="D59" i="22"/>
  <c r="C59" i="22"/>
  <c r="V58" i="22"/>
  <c r="U58" i="22"/>
  <c r="T58" i="22"/>
  <c r="S58" i="22"/>
  <c r="R58" i="22"/>
  <c r="Q58" i="22"/>
  <c r="P58" i="22"/>
  <c r="O58" i="22"/>
  <c r="N58" i="22"/>
  <c r="M58" i="22"/>
  <c r="J58" i="22"/>
  <c r="I58" i="22"/>
  <c r="H58" i="22"/>
  <c r="G58" i="22"/>
  <c r="F58" i="22"/>
  <c r="E58" i="22"/>
  <c r="D58" i="22"/>
  <c r="C58" i="22"/>
  <c r="V57" i="22"/>
  <c r="U57" i="22"/>
  <c r="T57" i="22"/>
  <c r="S57" i="22"/>
  <c r="R57" i="22"/>
  <c r="Q57" i="22"/>
  <c r="P57" i="22"/>
  <c r="O57" i="22"/>
  <c r="N57" i="22"/>
  <c r="M57" i="22"/>
  <c r="J57" i="22"/>
  <c r="I57" i="22"/>
  <c r="H57" i="22"/>
  <c r="G57" i="22"/>
  <c r="F57" i="22"/>
  <c r="E57" i="22"/>
  <c r="D57" i="22"/>
  <c r="C57" i="22"/>
  <c r="V56" i="22"/>
  <c r="U56" i="22"/>
  <c r="T56" i="22"/>
  <c r="S56" i="22"/>
  <c r="R56" i="22"/>
  <c r="Q56" i="22"/>
  <c r="P56" i="22"/>
  <c r="O56" i="22"/>
  <c r="N56" i="22"/>
  <c r="M56" i="22"/>
  <c r="J56" i="22"/>
  <c r="I56" i="22"/>
  <c r="H56" i="22"/>
  <c r="G56" i="22"/>
  <c r="F56" i="22"/>
  <c r="E56" i="22"/>
  <c r="D56" i="22"/>
  <c r="C56" i="22"/>
  <c r="V55" i="22"/>
  <c r="U55" i="22"/>
  <c r="T55" i="22"/>
  <c r="S55" i="22"/>
  <c r="R55" i="22"/>
  <c r="Q55" i="22"/>
  <c r="P55" i="22"/>
  <c r="O55" i="22"/>
  <c r="N55" i="22"/>
  <c r="M55" i="22"/>
  <c r="J55" i="22"/>
  <c r="I55" i="22"/>
  <c r="H55" i="22"/>
  <c r="G55" i="22"/>
  <c r="F55" i="22"/>
  <c r="E55" i="22"/>
  <c r="D55" i="22"/>
  <c r="C55" i="22"/>
  <c r="V54" i="22"/>
  <c r="U54" i="22"/>
  <c r="T54" i="22"/>
  <c r="S54" i="22"/>
  <c r="R54" i="22"/>
  <c r="Q54" i="22"/>
  <c r="P54" i="22"/>
  <c r="O54" i="22"/>
  <c r="N54" i="22"/>
  <c r="M54" i="22"/>
  <c r="J54" i="22"/>
  <c r="I54" i="22"/>
  <c r="H54" i="22"/>
  <c r="G54" i="22"/>
  <c r="F54" i="22"/>
  <c r="E54" i="22"/>
  <c r="D54" i="22"/>
  <c r="C54" i="22"/>
  <c r="V53" i="22"/>
  <c r="U53" i="22"/>
  <c r="T53" i="22"/>
  <c r="S53" i="22"/>
  <c r="R53" i="22"/>
  <c r="Q53" i="22"/>
  <c r="P53" i="22"/>
  <c r="O53" i="22"/>
  <c r="N53" i="22"/>
  <c r="M53" i="22"/>
  <c r="J53" i="22"/>
  <c r="I53" i="22"/>
  <c r="H53" i="22"/>
  <c r="G53" i="22"/>
  <c r="F53" i="22"/>
  <c r="E53" i="22"/>
  <c r="D53" i="22"/>
  <c r="C53" i="22"/>
  <c r="V49" i="22"/>
  <c r="U49" i="22"/>
  <c r="T49" i="22"/>
  <c r="S49" i="22"/>
  <c r="R49" i="22"/>
  <c r="Q49" i="22"/>
  <c r="P49" i="22"/>
  <c r="O49" i="22"/>
  <c r="N49" i="22"/>
  <c r="M49" i="22"/>
  <c r="J49" i="22"/>
  <c r="I49" i="22"/>
  <c r="H49" i="22"/>
  <c r="G49" i="22"/>
  <c r="F49" i="22"/>
  <c r="E49" i="22"/>
  <c r="D49" i="22"/>
  <c r="C49" i="22"/>
  <c r="V48" i="22"/>
  <c r="U48" i="22"/>
  <c r="T48" i="22"/>
  <c r="S48" i="22"/>
  <c r="R48" i="22"/>
  <c r="Q48" i="22"/>
  <c r="P48" i="22"/>
  <c r="O48" i="22"/>
  <c r="N48" i="22"/>
  <c r="M48" i="22"/>
  <c r="J48" i="22"/>
  <c r="I48" i="22"/>
  <c r="H48" i="22"/>
  <c r="G48" i="22"/>
  <c r="F48" i="22"/>
  <c r="E48" i="22"/>
  <c r="D48" i="22"/>
  <c r="C48" i="22"/>
  <c r="V47" i="22"/>
  <c r="U47" i="22"/>
  <c r="T47" i="22"/>
  <c r="S47" i="22"/>
  <c r="R47" i="22"/>
  <c r="Q47" i="22"/>
  <c r="P47" i="22"/>
  <c r="O47" i="22"/>
  <c r="N47" i="22"/>
  <c r="M47" i="22"/>
  <c r="J47" i="22"/>
  <c r="I47" i="22"/>
  <c r="H47" i="22"/>
  <c r="G47" i="22"/>
  <c r="F47" i="22"/>
  <c r="E47" i="22"/>
  <c r="D47" i="22"/>
  <c r="C47" i="22"/>
  <c r="V46" i="22"/>
  <c r="U46" i="22"/>
  <c r="T46" i="22"/>
  <c r="S46" i="22"/>
  <c r="R46" i="22"/>
  <c r="Q46" i="22"/>
  <c r="P46" i="22"/>
  <c r="O46" i="22"/>
  <c r="N46" i="22"/>
  <c r="M46" i="22"/>
  <c r="J46" i="22"/>
  <c r="I46" i="22"/>
  <c r="H46" i="22"/>
  <c r="G46" i="22"/>
  <c r="F46" i="22"/>
  <c r="E46" i="22"/>
  <c r="D46" i="22"/>
  <c r="C46" i="22"/>
  <c r="V45" i="22"/>
  <c r="U45" i="22"/>
  <c r="T45" i="22"/>
  <c r="S45" i="22"/>
  <c r="R45" i="22"/>
  <c r="Q45" i="22"/>
  <c r="P45" i="22"/>
  <c r="O45" i="22"/>
  <c r="N45" i="22"/>
  <c r="M45" i="22"/>
  <c r="J45" i="22"/>
  <c r="I45" i="22"/>
  <c r="H45" i="22"/>
  <c r="G45" i="22"/>
  <c r="F45" i="22"/>
  <c r="E45" i="22"/>
  <c r="D45" i="22"/>
  <c r="C45" i="22"/>
  <c r="V44" i="22"/>
  <c r="U44" i="22"/>
  <c r="T44" i="22"/>
  <c r="S44" i="22"/>
  <c r="R44" i="22"/>
  <c r="Q44" i="22"/>
  <c r="P44" i="22"/>
  <c r="O44" i="22"/>
  <c r="N44" i="22"/>
  <c r="M44" i="22"/>
  <c r="J44" i="22"/>
  <c r="I44" i="22"/>
  <c r="H44" i="22"/>
  <c r="G44" i="22"/>
  <c r="F44" i="22"/>
  <c r="E44" i="22"/>
  <c r="D44" i="22"/>
  <c r="C44" i="22"/>
  <c r="V43" i="22"/>
  <c r="U43" i="22"/>
  <c r="T43" i="22"/>
  <c r="S43" i="22"/>
  <c r="R43" i="22"/>
  <c r="Q43" i="22"/>
  <c r="P43" i="22"/>
  <c r="O43" i="22"/>
  <c r="N43" i="22"/>
  <c r="M43" i="22"/>
  <c r="J43" i="22"/>
  <c r="I43" i="22"/>
  <c r="H43" i="22"/>
  <c r="G43" i="22"/>
  <c r="F43" i="22"/>
  <c r="E43" i="22"/>
  <c r="D43" i="22"/>
  <c r="C43" i="22"/>
  <c r="V42" i="22"/>
  <c r="U42" i="22"/>
  <c r="T42" i="22"/>
  <c r="S42" i="22"/>
  <c r="R42" i="22"/>
  <c r="Q42" i="22"/>
  <c r="P42" i="22"/>
  <c r="O42" i="22"/>
  <c r="N42" i="22"/>
  <c r="M42" i="22"/>
  <c r="J42" i="22"/>
  <c r="I42" i="22"/>
  <c r="H42" i="22"/>
  <c r="G42" i="22"/>
  <c r="F42" i="22"/>
  <c r="E42" i="22"/>
  <c r="D42" i="22"/>
  <c r="C42" i="22"/>
  <c r="V41" i="22"/>
  <c r="U41" i="22"/>
  <c r="T41" i="22"/>
  <c r="S41" i="22"/>
  <c r="R41" i="22"/>
  <c r="Q41" i="22"/>
  <c r="P41" i="22"/>
  <c r="O41" i="22"/>
  <c r="N41" i="22"/>
  <c r="M41" i="22"/>
  <c r="J41" i="22"/>
  <c r="I41" i="22"/>
  <c r="H41" i="22"/>
  <c r="G41" i="22"/>
  <c r="F41" i="22"/>
  <c r="E41" i="22"/>
  <c r="D41" i="22"/>
  <c r="C41" i="22"/>
  <c r="V40" i="22"/>
  <c r="U40" i="22"/>
  <c r="T40" i="22"/>
  <c r="S40" i="22"/>
  <c r="R40" i="22"/>
  <c r="Q40" i="22"/>
  <c r="P40" i="22"/>
  <c r="O40" i="22"/>
  <c r="N40" i="22"/>
  <c r="M40" i="22"/>
  <c r="J40" i="22"/>
  <c r="I40" i="22"/>
  <c r="H40" i="22"/>
  <c r="G40" i="22"/>
  <c r="F40" i="22"/>
  <c r="E40" i="22"/>
  <c r="D40" i="22"/>
  <c r="C40" i="22"/>
  <c r="V39" i="22"/>
  <c r="U39" i="22"/>
  <c r="T39" i="22"/>
  <c r="S39" i="22"/>
  <c r="R39" i="22"/>
  <c r="Q39" i="22"/>
  <c r="P39" i="22"/>
  <c r="O39" i="22"/>
  <c r="N39" i="22"/>
  <c r="M39" i="22"/>
  <c r="J39" i="22"/>
  <c r="I39" i="22"/>
  <c r="H39" i="22"/>
  <c r="G39" i="22"/>
  <c r="F39" i="22"/>
  <c r="E39" i="22"/>
  <c r="D39" i="22"/>
  <c r="C39" i="22"/>
  <c r="V38" i="22"/>
  <c r="U38" i="22"/>
  <c r="T38" i="22"/>
  <c r="S38" i="22"/>
  <c r="R38" i="22"/>
  <c r="Q38" i="22"/>
  <c r="P38" i="22"/>
  <c r="O38" i="22"/>
  <c r="N38" i="22"/>
  <c r="M38" i="22"/>
  <c r="J38" i="22"/>
  <c r="I38" i="22"/>
  <c r="H38" i="22"/>
  <c r="G38" i="22"/>
  <c r="F38" i="22"/>
  <c r="E38" i="22"/>
  <c r="D38" i="22"/>
  <c r="C38" i="22"/>
  <c r="V37" i="22"/>
  <c r="U37" i="22"/>
  <c r="T37" i="22"/>
  <c r="S37" i="22"/>
  <c r="R37" i="22"/>
  <c r="Q37" i="22"/>
  <c r="P37" i="22"/>
  <c r="O37" i="22"/>
  <c r="N37" i="22"/>
  <c r="M37" i="22"/>
  <c r="J37" i="22"/>
  <c r="I37" i="22"/>
  <c r="H37" i="22"/>
  <c r="G37" i="22"/>
  <c r="F37" i="22"/>
  <c r="E37" i="22"/>
  <c r="D37" i="22"/>
  <c r="C37" i="22"/>
  <c r="V36" i="22"/>
  <c r="U36" i="22"/>
  <c r="T36" i="22"/>
  <c r="S36" i="22"/>
  <c r="R36" i="22"/>
  <c r="Q36" i="22"/>
  <c r="P36" i="22"/>
  <c r="O36" i="22"/>
  <c r="N36" i="22"/>
  <c r="M36" i="22"/>
  <c r="J36" i="22"/>
  <c r="I36" i="22"/>
  <c r="H36" i="22"/>
  <c r="G36" i="22"/>
  <c r="F36" i="22"/>
  <c r="E36" i="22"/>
  <c r="D36" i="22"/>
  <c r="C36" i="22"/>
  <c r="V35" i="22"/>
  <c r="U35" i="22"/>
  <c r="T35" i="22"/>
  <c r="S35" i="22"/>
  <c r="R35" i="22"/>
  <c r="Q35" i="22"/>
  <c r="P35" i="22"/>
  <c r="O35" i="22"/>
  <c r="N35" i="22"/>
  <c r="M35" i="22"/>
  <c r="J35" i="22"/>
  <c r="I35" i="22"/>
  <c r="H35" i="22"/>
  <c r="G35" i="22"/>
  <c r="F35" i="22"/>
  <c r="E35" i="22"/>
  <c r="D35" i="22"/>
  <c r="C35" i="22"/>
  <c r="V34" i="22"/>
  <c r="U34" i="22"/>
  <c r="T34" i="22"/>
  <c r="S34" i="22"/>
  <c r="R34" i="22"/>
  <c r="Q34" i="22"/>
  <c r="P34" i="22"/>
  <c r="O34" i="22"/>
  <c r="N34" i="22"/>
  <c r="M34" i="22"/>
  <c r="J34" i="22"/>
  <c r="I34" i="22"/>
  <c r="H34" i="22"/>
  <c r="G34" i="22"/>
  <c r="F34" i="22"/>
  <c r="E34" i="22"/>
  <c r="D34" i="22"/>
  <c r="C34" i="22"/>
  <c r="V33" i="22"/>
  <c r="U33" i="22"/>
  <c r="T33" i="22"/>
  <c r="S33" i="22"/>
  <c r="R33" i="22"/>
  <c r="Q33" i="22"/>
  <c r="P33" i="22"/>
  <c r="O33" i="22"/>
  <c r="N33" i="22"/>
  <c r="M33" i="22"/>
  <c r="J33" i="22"/>
  <c r="I33" i="22"/>
  <c r="H33" i="22"/>
  <c r="G33" i="22"/>
  <c r="F33" i="22"/>
  <c r="E33" i="22"/>
  <c r="D33" i="22"/>
  <c r="C33" i="22"/>
  <c r="V32" i="22"/>
  <c r="U32" i="22"/>
  <c r="T32" i="22"/>
  <c r="S32" i="22"/>
  <c r="R32" i="22"/>
  <c r="Q32" i="22"/>
  <c r="P32" i="22"/>
  <c r="O32" i="22"/>
  <c r="N32" i="22"/>
  <c r="M32" i="22"/>
  <c r="J32" i="22"/>
  <c r="I32" i="22"/>
  <c r="H32" i="22"/>
  <c r="G32" i="22"/>
  <c r="F32" i="22"/>
  <c r="E32" i="22"/>
  <c r="D32" i="22"/>
  <c r="C32" i="22"/>
  <c r="V31" i="22"/>
  <c r="U31" i="22"/>
  <c r="T31" i="22"/>
  <c r="S31" i="22"/>
  <c r="R31" i="22"/>
  <c r="Q31" i="22"/>
  <c r="P31" i="22"/>
  <c r="O31" i="22"/>
  <c r="N31" i="22"/>
  <c r="M31" i="22"/>
  <c r="J31" i="22"/>
  <c r="I31" i="22"/>
  <c r="H31" i="22"/>
  <c r="G31" i="22"/>
  <c r="F31" i="22"/>
  <c r="E31" i="22"/>
  <c r="D31" i="22"/>
  <c r="C31" i="22"/>
  <c r="V30" i="22"/>
  <c r="U30" i="22"/>
  <c r="T30" i="22"/>
  <c r="S30" i="22"/>
  <c r="R30" i="22"/>
  <c r="Q30" i="22"/>
  <c r="P30" i="22"/>
  <c r="O30" i="22"/>
  <c r="N30" i="22"/>
  <c r="M30" i="22"/>
  <c r="J30" i="22"/>
  <c r="I30" i="22"/>
  <c r="H30" i="22"/>
  <c r="G30" i="22"/>
  <c r="F30" i="22"/>
  <c r="E30" i="22"/>
  <c r="D30" i="22"/>
  <c r="C30" i="22"/>
  <c r="V26" i="22"/>
  <c r="U26" i="22"/>
  <c r="T26" i="22"/>
  <c r="S26" i="22"/>
  <c r="R26" i="22"/>
  <c r="Q26" i="22"/>
  <c r="P26" i="22"/>
  <c r="O26" i="22"/>
  <c r="N26" i="22"/>
  <c r="M26" i="22"/>
  <c r="J26" i="22"/>
  <c r="I26" i="22"/>
  <c r="H26" i="22"/>
  <c r="G26" i="22"/>
  <c r="F26" i="22"/>
  <c r="E26" i="22"/>
  <c r="D26" i="22"/>
  <c r="C26" i="22"/>
  <c r="V25" i="22"/>
  <c r="U25" i="22"/>
  <c r="T25" i="22"/>
  <c r="S25" i="22"/>
  <c r="R25" i="22"/>
  <c r="Q25" i="22"/>
  <c r="P25" i="22"/>
  <c r="O25" i="22"/>
  <c r="N25" i="22"/>
  <c r="M25" i="22"/>
  <c r="J25" i="22"/>
  <c r="I25" i="22"/>
  <c r="H25" i="22"/>
  <c r="G25" i="22"/>
  <c r="F25" i="22"/>
  <c r="E25" i="22"/>
  <c r="D25" i="22"/>
  <c r="C25" i="22"/>
  <c r="V24" i="22"/>
  <c r="U24" i="22"/>
  <c r="T24" i="22"/>
  <c r="S24" i="22"/>
  <c r="R24" i="22"/>
  <c r="Q24" i="22"/>
  <c r="P24" i="22"/>
  <c r="O24" i="22"/>
  <c r="N24" i="22"/>
  <c r="M24" i="22"/>
  <c r="J24" i="22"/>
  <c r="I24" i="22"/>
  <c r="H24" i="22"/>
  <c r="G24" i="22"/>
  <c r="F24" i="22"/>
  <c r="E24" i="22"/>
  <c r="D24" i="22"/>
  <c r="C24" i="22"/>
  <c r="V23" i="22"/>
  <c r="U23" i="22"/>
  <c r="T23" i="22"/>
  <c r="S23" i="22"/>
  <c r="R23" i="22"/>
  <c r="Q23" i="22"/>
  <c r="P23" i="22"/>
  <c r="O23" i="22"/>
  <c r="N23" i="22"/>
  <c r="M23" i="22"/>
  <c r="J23" i="22"/>
  <c r="I23" i="22"/>
  <c r="H23" i="22"/>
  <c r="G23" i="22"/>
  <c r="F23" i="22"/>
  <c r="E23" i="22"/>
  <c r="D23" i="22"/>
  <c r="C23" i="22"/>
  <c r="V22" i="22"/>
  <c r="U22" i="22"/>
  <c r="T22" i="22"/>
  <c r="S22" i="22"/>
  <c r="R22" i="22"/>
  <c r="Q22" i="22"/>
  <c r="P22" i="22"/>
  <c r="O22" i="22"/>
  <c r="N22" i="22"/>
  <c r="M22" i="22"/>
  <c r="J22" i="22"/>
  <c r="I22" i="22"/>
  <c r="H22" i="22"/>
  <c r="G22" i="22"/>
  <c r="F22" i="22"/>
  <c r="E22" i="22"/>
  <c r="D22" i="22"/>
  <c r="C22" i="22"/>
  <c r="V21" i="22"/>
  <c r="U21" i="22"/>
  <c r="T21" i="22"/>
  <c r="S21" i="22"/>
  <c r="R21" i="22"/>
  <c r="Q21" i="22"/>
  <c r="P21" i="22"/>
  <c r="O21" i="22"/>
  <c r="N21" i="22"/>
  <c r="M21" i="22"/>
  <c r="J21" i="22"/>
  <c r="I21" i="22"/>
  <c r="H21" i="22"/>
  <c r="G21" i="22"/>
  <c r="F21" i="22"/>
  <c r="E21" i="22"/>
  <c r="D21" i="22"/>
  <c r="C21" i="22"/>
  <c r="V20" i="22"/>
  <c r="U20" i="22"/>
  <c r="T20" i="22"/>
  <c r="S20" i="22"/>
  <c r="R20" i="22"/>
  <c r="Q20" i="22"/>
  <c r="P20" i="22"/>
  <c r="O20" i="22"/>
  <c r="N20" i="22"/>
  <c r="M20" i="22"/>
  <c r="J20" i="22"/>
  <c r="I20" i="22"/>
  <c r="H20" i="22"/>
  <c r="G20" i="22"/>
  <c r="F20" i="22"/>
  <c r="E20" i="22"/>
  <c r="D20" i="22"/>
  <c r="C20" i="22"/>
  <c r="V19" i="22"/>
  <c r="U19" i="22"/>
  <c r="T19" i="22"/>
  <c r="S19" i="22"/>
  <c r="R19" i="22"/>
  <c r="Q19" i="22"/>
  <c r="P19" i="22"/>
  <c r="O19" i="22"/>
  <c r="N19" i="22"/>
  <c r="M19" i="22"/>
  <c r="J19" i="22"/>
  <c r="I19" i="22"/>
  <c r="H19" i="22"/>
  <c r="G19" i="22"/>
  <c r="F19" i="22"/>
  <c r="E19" i="22"/>
  <c r="D19" i="22"/>
  <c r="C19" i="22"/>
  <c r="V18" i="22"/>
  <c r="U18" i="22"/>
  <c r="T18" i="22"/>
  <c r="S18" i="22"/>
  <c r="R18" i="22"/>
  <c r="Q18" i="22"/>
  <c r="P18" i="22"/>
  <c r="O18" i="22"/>
  <c r="N18" i="22"/>
  <c r="M18" i="22"/>
  <c r="J18" i="22"/>
  <c r="I18" i="22"/>
  <c r="H18" i="22"/>
  <c r="G18" i="22"/>
  <c r="F18" i="22"/>
  <c r="E18" i="22"/>
  <c r="D18" i="22"/>
  <c r="C18" i="22"/>
  <c r="V17" i="22"/>
  <c r="U17" i="22"/>
  <c r="T17" i="22"/>
  <c r="S17" i="22"/>
  <c r="R17" i="22"/>
  <c r="Q17" i="22"/>
  <c r="P17" i="22"/>
  <c r="O17" i="22"/>
  <c r="N17" i="22"/>
  <c r="M17" i="22"/>
  <c r="J17" i="22"/>
  <c r="I17" i="22"/>
  <c r="H17" i="22"/>
  <c r="G17" i="22"/>
  <c r="F17" i="22"/>
  <c r="E17" i="22"/>
  <c r="D17" i="22"/>
  <c r="C17" i="22"/>
  <c r="V16" i="22"/>
  <c r="U16" i="22"/>
  <c r="T16" i="22"/>
  <c r="S16" i="22"/>
  <c r="R16" i="22"/>
  <c r="Q16" i="22"/>
  <c r="P16" i="22"/>
  <c r="O16" i="22"/>
  <c r="N16" i="22"/>
  <c r="M16" i="22"/>
  <c r="J16" i="22"/>
  <c r="I16" i="22"/>
  <c r="H16" i="22"/>
  <c r="G16" i="22"/>
  <c r="F16" i="22"/>
  <c r="E16" i="22"/>
  <c r="D16" i="22"/>
  <c r="C16" i="22"/>
  <c r="V15" i="22"/>
  <c r="U15" i="22"/>
  <c r="T15" i="22"/>
  <c r="S15" i="22"/>
  <c r="R15" i="22"/>
  <c r="Q15" i="22"/>
  <c r="P15" i="22"/>
  <c r="O15" i="22"/>
  <c r="N15" i="22"/>
  <c r="M15" i="22"/>
  <c r="J15" i="22"/>
  <c r="I15" i="22"/>
  <c r="H15" i="22"/>
  <c r="G15" i="22"/>
  <c r="F15" i="22"/>
  <c r="E15" i="22"/>
  <c r="D15" i="22"/>
  <c r="C15" i="22"/>
  <c r="V14" i="22"/>
  <c r="U14" i="22"/>
  <c r="T14" i="22"/>
  <c r="S14" i="22"/>
  <c r="R14" i="22"/>
  <c r="Q14" i="22"/>
  <c r="P14" i="22"/>
  <c r="O14" i="22"/>
  <c r="N14" i="22"/>
  <c r="M14" i="22"/>
  <c r="J14" i="22"/>
  <c r="I14" i="22"/>
  <c r="H14" i="22"/>
  <c r="G14" i="22"/>
  <c r="F14" i="22"/>
  <c r="E14" i="22"/>
  <c r="D14" i="22"/>
  <c r="C14" i="22"/>
  <c r="V13" i="22"/>
  <c r="U13" i="22"/>
  <c r="T13" i="22"/>
  <c r="S13" i="22"/>
  <c r="R13" i="22"/>
  <c r="Q13" i="22"/>
  <c r="P13" i="22"/>
  <c r="O13" i="22"/>
  <c r="N13" i="22"/>
  <c r="M13" i="22"/>
  <c r="J13" i="22"/>
  <c r="I13" i="22"/>
  <c r="H13" i="22"/>
  <c r="G13" i="22"/>
  <c r="F13" i="22"/>
  <c r="E13" i="22"/>
  <c r="D13" i="22"/>
  <c r="C13" i="22"/>
  <c r="V12" i="22"/>
  <c r="U12" i="22"/>
  <c r="T12" i="22"/>
  <c r="S12" i="22"/>
  <c r="R12" i="22"/>
  <c r="Q12" i="22"/>
  <c r="P12" i="22"/>
  <c r="O12" i="22"/>
  <c r="N12" i="22"/>
  <c r="M12" i="22"/>
  <c r="J12" i="22"/>
  <c r="I12" i="22"/>
  <c r="H12" i="22"/>
  <c r="G12" i="22"/>
  <c r="F12" i="22"/>
  <c r="E12" i="22"/>
  <c r="D12" i="22"/>
  <c r="C12" i="22"/>
  <c r="V11" i="22"/>
  <c r="U11" i="22"/>
  <c r="T11" i="22"/>
  <c r="S11" i="22"/>
  <c r="R11" i="22"/>
  <c r="Q11" i="22"/>
  <c r="P11" i="22"/>
  <c r="O11" i="22"/>
  <c r="N11" i="22"/>
  <c r="M11" i="22"/>
  <c r="J11" i="22"/>
  <c r="I11" i="22"/>
  <c r="H11" i="22"/>
  <c r="G11" i="22"/>
  <c r="F11" i="22"/>
  <c r="E11" i="22"/>
  <c r="D11" i="22"/>
  <c r="C11" i="22"/>
  <c r="V10" i="22"/>
  <c r="U10" i="22"/>
  <c r="T10" i="22"/>
  <c r="S10" i="22"/>
  <c r="R10" i="22"/>
  <c r="Q10" i="22"/>
  <c r="P10" i="22"/>
  <c r="O10" i="22"/>
  <c r="N10" i="22"/>
  <c r="M10" i="22"/>
  <c r="J10" i="22"/>
  <c r="I10" i="22"/>
  <c r="H10" i="22"/>
  <c r="G10" i="22"/>
  <c r="F10" i="22"/>
  <c r="E10" i="22"/>
  <c r="D10" i="22"/>
  <c r="C10" i="22"/>
  <c r="V9" i="22"/>
  <c r="U9" i="22"/>
  <c r="T9" i="22"/>
  <c r="S9" i="22"/>
  <c r="R9" i="22"/>
  <c r="Q9" i="22"/>
  <c r="P9" i="22"/>
  <c r="O9" i="22"/>
  <c r="N9" i="22"/>
  <c r="M9" i="22"/>
  <c r="J9" i="22"/>
  <c r="I9" i="22"/>
  <c r="H9" i="22"/>
  <c r="G9" i="22"/>
  <c r="F9" i="22"/>
  <c r="E9" i="22"/>
  <c r="D9" i="22"/>
  <c r="C9" i="22"/>
  <c r="V8" i="22"/>
  <c r="U8" i="22"/>
  <c r="T8" i="22"/>
  <c r="S8" i="22"/>
  <c r="R8" i="22"/>
  <c r="Q8" i="22"/>
  <c r="P8" i="22"/>
  <c r="O8" i="22"/>
  <c r="N8" i="22"/>
  <c r="M8" i="22"/>
  <c r="J8" i="22"/>
  <c r="I8" i="22"/>
  <c r="H8" i="22"/>
  <c r="G8" i="22"/>
  <c r="F8" i="22"/>
  <c r="E8" i="22"/>
  <c r="D8" i="22"/>
  <c r="C8" i="22"/>
  <c r="V7" i="22"/>
  <c r="U7" i="22"/>
  <c r="T7" i="22"/>
  <c r="S7" i="22"/>
  <c r="R7" i="22"/>
  <c r="Q7" i="22"/>
  <c r="P7" i="22"/>
  <c r="O7" i="22"/>
  <c r="N7" i="22"/>
  <c r="M7" i="22"/>
  <c r="L7" i="22"/>
  <c r="J7" i="22"/>
  <c r="I7" i="22"/>
  <c r="H7" i="22"/>
  <c r="G7" i="22"/>
  <c r="F7" i="22"/>
  <c r="E7" i="22"/>
  <c r="D7" i="22"/>
  <c r="C7" i="22"/>
  <c r="A6" i="22"/>
  <c r="B4" i="22"/>
  <c r="B8" i="22" s="1"/>
  <c r="B2" i="22"/>
  <c r="F40" i="20"/>
  <c r="F39" i="20"/>
  <c r="F38" i="20"/>
  <c r="F37" i="20"/>
  <c r="F36" i="20"/>
  <c r="F35" i="20"/>
  <c r="F33" i="20"/>
  <c r="F32" i="20"/>
  <c r="F31" i="20"/>
  <c r="F30" i="20"/>
  <c r="F29" i="20"/>
  <c r="F27" i="20"/>
  <c r="F24" i="20"/>
  <c r="F20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10" i="20"/>
  <c r="E10" i="20"/>
  <c r="D10" i="20"/>
  <c r="C10" i="20"/>
  <c r="E9" i="20"/>
  <c r="D9" i="20"/>
  <c r="C9" i="20"/>
  <c r="E8" i="20"/>
  <c r="D8" i="20"/>
  <c r="C8" i="20"/>
  <c r="E7" i="20"/>
  <c r="D7" i="20"/>
  <c r="C7" i="20"/>
  <c r="E6" i="20"/>
  <c r="D6" i="20"/>
  <c r="C6" i="20"/>
  <c r="F22" i="20"/>
  <c r="F21" i="20"/>
  <c r="F9" i="20"/>
  <c r="F8" i="20"/>
  <c r="F7" i="20"/>
  <c r="F6" i="20"/>
  <c r="E71" i="18"/>
  <c r="E68" i="18"/>
  <c r="C5" i="12"/>
  <c r="C4" i="10"/>
  <c r="C4" i="8"/>
  <c r="D6" i="6"/>
  <c r="D6" i="4"/>
  <c r="C19" i="23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G24" i="1"/>
  <c r="G14" i="1"/>
  <c r="H14" i="1" s="1"/>
  <c r="G7" i="1"/>
  <c r="H7" i="1" s="1"/>
  <c r="G2" i="1"/>
  <c r="D22" i="23" l="1"/>
  <c r="C22" i="23"/>
  <c r="B22" i="23"/>
  <c r="D26" i="23"/>
  <c r="C26" i="23"/>
  <c r="B26" i="23"/>
  <c r="D21" i="23"/>
  <c r="C21" i="23"/>
  <c r="B21" i="23"/>
  <c r="D25" i="23"/>
  <c r="C25" i="23"/>
  <c r="B25" i="23"/>
  <c r="C4" i="18"/>
  <c r="C77" i="18"/>
  <c r="C42" i="18"/>
  <c r="C4" i="16"/>
  <c r="C4" i="14"/>
  <c r="C6" i="12"/>
  <c r="C5" i="10"/>
  <c r="C5" i="8"/>
  <c r="B5" i="6"/>
  <c r="B5" i="4"/>
  <c r="B24" i="23"/>
  <c r="D24" i="23"/>
  <c r="C24" i="23"/>
  <c r="B28" i="23"/>
  <c r="D28" i="23"/>
  <c r="C28" i="23"/>
  <c r="C23" i="23"/>
  <c r="B23" i="23"/>
  <c r="D23" i="23"/>
  <c r="C27" i="23"/>
  <c r="B27" i="23"/>
  <c r="D27" i="23"/>
  <c r="E89" i="18"/>
  <c r="F28" i="20"/>
  <c r="F23" i="20"/>
  <c r="E84" i="18"/>
  <c r="H69" i="18"/>
  <c r="H66" i="18"/>
  <c r="G65" i="18"/>
  <c r="H63" i="18"/>
  <c r="G62" i="18"/>
  <c r="F61" i="18"/>
  <c r="H59" i="18"/>
  <c r="F58" i="18"/>
  <c r="I57" i="18"/>
  <c r="G56" i="18"/>
  <c r="H52" i="18"/>
  <c r="I51" i="18"/>
  <c r="E49" i="18"/>
  <c r="I47" i="18"/>
  <c r="I37" i="18"/>
  <c r="H36" i="18"/>
  <c r="G35" i="18"/>
  <c r="F34" i="18"/>
  <c r="I33" i="18"/>
  <c r="H32" i="18"/>
  <c r="F31" i="18"/>
  <c r="F29" i="18"/>
  <c r="I27" i="18"/>
  <c r="H26" i="18"/>
  <c r="G25" i="18"/>
  <c r="F24" i="18"/>
  <c r="I23" i="18"/>
  <c r="I22" i="18"/>
  <c r="I21" i="18"/>
  <c r="G20" i="18"/>
  <c r="F19" i="18"/>
  <c r="I18" i="18"/>
  <c r="G17" i="18"/>
  <c r="I16" i="18"/>
  <c r="G15" i="18"/>
  <c r="F14" i="18"/>
  <c r="F13" i="18"/>
  <c r="I12" i="18"/>
  <c r="G11" i="18"/>
  <c r="H10" i="18"/>
  <c r="F7" i="18"/>
  <c r="H24" i="16"/>
  <c r="I23" i="16"/>
  <c r="E23" i="16"/>
  <c r="J22" i="16"/>
  <c r="F22" i="16"/>
  <c r="G19" i="16"/>
  <c r="H18" i="16"/>
  <c r="I15" i="16"/>
  <c r="E15" i="16"/>
  <c r="J14" i="16"/>
  <c r="E83" i="18"/>
  <c r="G69" i="18"/>
  <c r="G66" i="18"/>
  <c r="F65" i="18"/>
  <c r="H64" i="18"/>
  <c r="G63" i="18"/>
  <c r="F62" i="18"/>
  <c r="I61" i="18"/>
  <c r="G59" i="18"/>
  <c r="H57" i="18"/>
  <c r="F56" i="18"/>
  <c r="I54" i="18"/>
  <c r="H51" i="18"/>
  <c r="H50" i="18"/>
  <c r="E48" i="18"/>
  <c r="H47" i="18"/>
  <c r="H46" i="18"/>
  <c r="H45" i="18"/>
  <c r="H37" i="18"/>
  <c r="G36" i="18"/>
  <c r="F35" i="18"/>
  <c r="I34" i="18"/>
  <c r="H33" i="18"/>
  <c r="G32" i="18"/>
  <c r="H27" i="18"/>
  <c r="G26" i="18"/>
  <c r="F25" i="18"/>
  <c r="I24" i="18"/>
  <c r="H21" i="18"/>
  <c r="H18" i="18"/>
  <c r="H16" i="18"/>
  <c r="H12" i="18"/>
  <c r="F10" i="18"/>
  <c r="H9" i="18"/>
  <c r="K26" i="16"/>
  <c r="G24" i="16"/>
  <c r="H23" i="16"/>
  <c r="I22" i="16"/>
  <c r="E22" i="16"/>
  <c r="J19" i="16"/>
  <c r="F19" i="16"/>
  <c r="G18" i="16"/>
  <c r="H15" i="16"/>
  <c r="I14" i="16"/>
  <c r="E14" i="16"/>
  <c r="J11" i="16"/>
  <c r="F11" i="16"/>
  <c r="E85" i="18"/>
  <c r="E81" i="18"/>
  <c r="I69" i="18"/>
  <c r="H65" i="18"/>
  <c r="F64" i="18"/>
  <c r="I63" i="18"/>
  <c r="H62" i="18"/>
  <c r="G61" i="18"/>
  <c r="G58" i="18"/>
  <c r="F57" i="18"/>
  <c r="H56" i="18"/>
  <c r="H53" i="18"/>
  <c r="I52" i="18"/>
  <c r="H49" i="18"/>
  <c r="F37" i="18"/>
  <c r="I36" i="18"/>
  <c r="H35" i="18"/>
  <c r="G34" i="18"/>
  <c r="F33" i="18"/>
  <c r="I32" i="18"/>
  <c r="G31" i="18"/>
  <c r="F27" i="18"/>
  <c r="I26" i="18"/>
  <c r="H25" i="18"/>
  <c r="G24" i="18"/>
  <c r="H20" i="18"/>
  <c r="H17" i="18"/>
  <c r="H15" i="18"/>
  <c r="H11" i="18"/>
  <c r="F8" i="18"/>
  <c r="H7" i="18"/>
  <c r="I24" i="16"/>
  <c r="E24" i="16"/>
  <c r="J23" i="16"/>
  <c r="F23" i="16"/>
  <c r="G22" i="16"/>
  <c r="H19" i="16"/>
  <c r="I18" i="16"/>
  <c r="E18" i="16"/>
  <c r="J15" i="16"/>
  <c r="F15" i="16"/>
  <c r="G14" i="16"/>
  <c r="H11" i="16"/>
  <c r="I10" i="16"/>
  <c r="E10" i="16"/>
  <c r="I62" i="18"/>
  <c r="F59" i="18"/>
  <c r="H34" i="18"/>
  <c r="F32" i="18"/>
  <c r="G27" i="18"/>
  <c r="G16" i="18"/>
  <c r="F24" i="16"/>
  <c r="H22" i="16"/>
  <c r="J18" i="16"/>
  <c r="F10" i="16"/>
  <c r="K34" i="14"/>
  <c r="G32" i="14"/>
  <c r="H31" i="14"/>
  <c r="I30" i="14"/>
  <c r="E30" i="14"/>
  <c r="J29" i="14"/>
  <c r="F29" i="14"/>
  <c r="G28" i="14"/>
  <c r="H25" i="14"/>
  <c r="I24" i="14"/>
  <c r="E24" i="14"/>
  <c r="J23" i="14"/>
  <c r="F23" i="14"/>
  <c r="G22" i="14"/>
  <c r="H19" i="14"/>
  <c r="I18" i="14"/>
  <c r="G64" i="18"/>
  <c r="H58" i="18"/>
  <c r="F36" i="18"/>
  <c r="H31" i="18"/>
  <c r="H24" i="18"/>
  <c r="G21" i="18"/>
  <c r="G18" i="18"/>
  <c r="I15" i="18"/>
  <c r="G12" i="18"/>
  <c r="F9" i="18"/>
  <c r="F18" i="16"/>
  <c r="H14" i="16"/>
  <c r="I11" i="16"/>
  <c r="J10" i="16"/>
  <c r="K33" i="14"/>
  <c r="J32" i="14"/>
  <c r="F32" i="14"/>
  <c r="G31" i="14"/>
  <c r="H30" i="14"/>
  <c r="I29" i="14"/>
  <c r="E29" i="14"/>
  <c r="J28" i="14"/>
  <c r="F28" i="14"/>
  <c r="G25" i="14"/>
  <c r="H24" i="14"/>
  <c r="I23" i="14"/>
  <c r="E23" i="14"/>
  <c r="J22" i="14"/>
  <c r="F22" i="14"/>
  <c r="E82" i="18"/>
  <c r="F66" i="18"/>
  <c r="H61" i="18"/>
  <c r="H54" i="18"/>
  <c r="I35" i="18"/>
  <c r="G33" i="18"/>
  <c r="F26" i="18"/>
  <c r="I20" i="18"/>
  <c r="I17" i="18"/>
  <c r="I11" i="18"/>
  <c r="H8" i="18"/>
  <c r="K25" i="16"/>
  <c r="G23" i="16"/>
  <c r="I19" i="16"/>
  <c r="F14" i="16"/>
  <c r="G11" i="16"/>
  <c r="H10" i="16"/>
  <c r="F69" i="18"/>
  <c r="I65" i="18"/>
  <c r="F63" i="18"/>
  <c r="G57" i="18"/>
  <c r="I53" i="18"/>
  <c r="G37" i="18"/>
  <c r="I25" i="18"/>
  <c r="J24" i="16"/>
  <c r="E19" i="16"/>
  <c r="G15" i="16"/>
  <c r="E11" i="16"/>
  <c r="G10" i="16"/>
  <c r="H32" i="14"/>
  <c r="I31" i="14"/>
  <c r="E31" i="14"/>
  <c r="J30" i="14"/>
  <c r="F30" i="14"/>
  <c r="G29" i="14"/>
  <c r="H28" i="14"/>
  <c r="I25" i="14"/>
  <c r="J31" i="14"/>
  <c r="E28" i="14"/>
  <c r="E22" i="14"/>
  <c r="G19" i="14"/>
  <c r="F18" i="14"/>
  <c r="G17" i="14"/>
  <c r="H16" i="14"/>
  <c r="I13" i="14"/>
  <c r="E13" i="14"/>
  <c r="J12" i="14"/>
  <c r="F12" i="14"/>
  <c r="G11" i="14"/>
  <c r="G26" i="12"/>
  <c r="E24" i="12"/>
  <c r="G22" i="12"/>
  <c r="F21" i="12"/>
  <c r="E19" i="12"/>
  <c r="G17" i="12"/>
  <c r="F15" i="12"/>
  <c r="E14" i="12"/>
  <c r="G11" i="12"/>
  <c r="F10" i="12"/>
  <c r="E9" i="12"/>
  <c r="F31" i="10"/>
  <c r="E30" i="10"/>
  <c r="F22" i="10"/>
  <c r="F17" i="10"/>
  <c r="E16" i="10"/>
  <c r="F12" i="10"/>
  <c r="E11" i="10"/>
  <c r="I31" i="10"/>
  <c r="J30" i="10"/>
  <c r="G29" i="10"/>
  <c r="H24" i="10"/>
  <c r="I23" i="10"/>
  <c r="J18" i="10"/>
  <c r="G17" i="10"/>
  <c r="H12" i="10"/>
  <c r="I11" i="10"/>
  <c r="F31" i="14"/>
  <c r="H29" i="14"/>
  <c r="J25" i="14"/>
  <c r="J24" i="14"/>
  <c r="F19" i="14"/>
  <c r="J18" i="14"/>
  <c r="E18" i="14"/>
  <c r="J17" i="14"/>
  <c r="F17" i="14"/>
  <c r="G16" i="14"/>
  <c r="H13" i="14"/>
  <c r="I12" i="14"/>
  <c r="E12" i="14"/>
  <c r="J11" i="14"/>
  <c r="F11" i="14"/>
  <c r="G25" i="12"/>
  <c r="G23" i="12"/>
  <c r="F22" i="12"/>
  <c r="E21" i="12"/>
  <c r="G18" i="12"/>
  <c r="F17" i="12"/>
  <c r="E15" i="12"/>
  <c r="G13" i="12"/>
  <c r="F11" i="12"/>
  <c r="E10" i="12"/>
  <c r="E31" i="10"/>
  <c r="F28" i="10"/>
  <c r="F23" i="10"/>
  <c r="E22" i="10"/>
  <c r="F18" i="10"/>
  <c r="E17" i="10"/>
  <c r="E12" i="10"/>
  <c r="H31" i="10"/>
  <c r="I30" i="10"/>
  <c r="J29" i="10"/>
  <c r="G24" i="10"/>
  <c r="H23" i="10"/>
  <c r="I18" i="10"/>
  <c r="J17" i="10"/>
  <c r="G12" i="10"/>
  <c r="H11" i="10"/>
  <c r="I32" i="14"/>
  <c r="F25" i="14"/>
  <c r="G24" i="14"/>
  <c r="H23" i="14"/>
  <c r="I22" i="14"/>
  <c r="J19" i="14"/>
  <c r="E19" i="14"/>
  <c r="H18" i="14"/>
  <c r="I17" i="14"/>
  <c r="E17" i="14"/>
  <c r="J16" i="14"/>
  <c r="F16" i="14"/>
  <c r="G13" i="14"/>
  <c r="H12" i="14"/>
  <c r="I11" i="14"/>
  <c r="E11" i="14"/>
  <c r="F10" i="14"/>
  <c r="G24" i="12"/>
  <c r="F23" i="12"/>
  <c r="E22" i="12"/>
  <c r="G19" i="12"/>
  <c r="F18" i="12"/>
  <c r="E17" i="12"/>
  <c r="G14" i="12"/>
  <c r="F13" i="12"/>
  <c r="E11" i="12"/>
  <c r="G9" i="12"/>
  <c r="F29" i="10"/>
  <c r="E28" i="10"/>
  <c r="F24" i="10"/>
  <c r="E23" i="10"/>
  <c r="E18" i="10"/>
  <c r="F10" i="10"/>
  <c r="K33" i="10"/>
  <c r="G31" i="10"/>
  <c r="H30" i="10"/>
  <c r="I29" i="10"/>
  <c r="J24" i="10"/>
  <c r="G23" i="10"/>
  <c r="H18" i="10"/>
  <c r="I17" i="10"/>
  <c r="J12" i="10"/>
  <c r="G11" i="10"/>
  <c r="E32" i="14"/>
  <c r="G30" i="14"/>
  <c r="I28" i="14"/>
  <c r="E25" i="14"/>
  <c r="F24" i="14"/>
  <c r="G23" i="14"/>
  <c r="H22" i="14"/>
  <c r="I19" i="14"/>
  <c r="G18" i="14"/>
  <c r="H17" i="14"/>
  <c r="I16" i="14"/>
  <c r="E16" i="14"/>
  <c r="J13" i="14"/>
  <c r="F13" i="14"/>
  <c r="G12" i="14"/>
  <c r="H11" i="14"/>
  <c r="E10" i="14"/>
  <c r="F24" i="12"/>
  <c r="E23" i="12"/>
  <c r="G21" i="12"/>
  <c r="F19" i="12"/>
  <c r="E18" i="12"/>
  <c r="G15" i="12"/>
  <c r="F14" i="12"/>
  <c r="E13" i="12"/>
  <c r="G10" i="12"/>
  <c r="F9" i="12"/>
  <c r="F30" i="10"/>
  <c r="E29" i="10"/>
  <c r="E24" i="10"/>
  <c r="F16" i="10"/>
  <c r="F11" i="10"/>
  <c r="E10" i="10"/>
  <c r="K32" i="10"/>
  <c r="J31" i="10"/>
  <c r="G30" i="10"/>
  <c r="H29" i="10"/>
  <c r="I24" i="10"/>
  <c r="J23" i="10"/>
  <c r="G18" i="10"/>
  <c r="H17" i="10"/>
  <c r="I12" i="10"/>
  <c r="J11" i="10"/>
  <c r="D7" i="4"/>
  <c r="D8" i="4"/>
  <c r="D12" i="4"/>
  <c r="D16" i="4"/>
  <c r="D20" i="4"/>
  <c r="D24" i="4"/>
  <c r="D28" i="4"/>
  <c r="D32" i="4"/>
  <c r="D36" i="4"/>
  <c r="D40" i="4"/>
  <c r="D44" i="4"/>
  <c r="D11" i="6"/>
  <c r="D23" i="6"/>
  <c r="D29" i="6"/>
  <c r="D33" i="6"/>
  <c r="D37" i="6"/>
  <c r="G9" i="8"/>
  <c r="K9" i="8"/>
  <c r="G11" i="8"/>
  <c r="K11" i="8"/>
  <c r="G12" i="8"/>
  <c r="K12" i="8"/>
  <c r="G15" i="8"/>
  <c r="K15" i="8"/>
  <c r="G17" i="8"/>
  <c r="K17" i="8"/>
  <c r="G18" i="8"/>
  <c r="K18" i="8"/>
  <c r="G21" i="8"/>
  <c r="K21" i="8"/>
  <c r="G23" i="8"/>
  <c r="K23" i="8"/>
  <c r="G24" i="8"/>
  <c r="K24" i="8"/>
  <c r="G27" i="8"/>
  <c r="K27" i="8"/>
  <c r="G29" i="8"/>
  <c r="K29" i="8"/>
  <c r="G30" i="8"/>
  <c r="K30" i="8"/>
  <c r="G31" i="8"/>
  <c r="K31" i="8"/>
  <c r="D9" i="4"/>
  <c r="D13" i="4"/>
  <c r="D17" i="4"/>
  <c r="D21" i="4"/>
  <c r="D25" i="4"/>
  <c r="D29" i="4"/>
  <c r="D33" i="4"/>
  <c r="D37" i="4"/>
  <c r="D41" i="4"/>
  <c r="D45" i="4"/>
  <c r="D14" i="6"/>
  <c r="D24" i="6"/>
  <c r="D30" i="6"/>
  <c r="D34" i="6"/>
  <c r="D38" i="6"/>
  <c r="D44" i="6"/>
  <c r="H9" i="8"/>
  <c r="L9" i="8"/>
  <c r="H11" i="8"/>
  <c r="L11" i="8"/>
  <c r="H12" i="8"/>
  <c r="L12" i="8"/>
  <c r="H15" i="8"/>
  <c r="L15" i="8"/>
  <c r="H17" i="8"/>
  <c r="L17" i="8"/>
  <c r="H18" i="8"/>
  <c r="L18" i="8"/>
  <c r="H21" i="8"/>
  <c r="L21" i="8"/>
  <c r="H23" i="8"/>
  <c r="L23" i="8"/>
  <c r="H24" i="8"/>
  <c r="L24" i="8"/>
  <c r="H27" i="8"/>
  <c r="L27" i="8"/>
  <c r="H29" i="8"/>
  <c r="L29" i="8"/>
  <c r="H30" i="8"/>
  <c r="L30" i="8"/>
  <c r="H31" i="8"/>
  <c r="L31" i="8"/>
  <c r="D10" i="4"/>
  <c r="D14" i="4"/>
  <c r="D18" i="4"/>
  <c r="D22" i="4"/>
  <c r="D26" i="4"/>
  <c r="D30" i="4"/>
  <c r="D34" i="4"/>
  <c r="D38" i="4"/>
  <c r="D42" i="4"/>
  <c r="D46" i="4"/>
  <c r="D15" i="6"/>
  <c r="D19" i="6"/>
  <c r="D27" i="6"/>
  <c r="D31" i="6"/>
  <c r="D35" i="6"/>
  <c r="D39" i="6"/>
  <c r="E9" i="8"/>
  <c r="I9" i="8"/>
  <c r="E11" i="8"/>
  <c r="I11" i="8"/>
  <c r="E12" i="8"/>
  <c r="I12" i="8"/>
  <c r="E15" i="8"/>
  <c r="I15" i="8"/>
  <c r="E17" i="8"/>
  <c r="I17" i="8"/>
  <c r="E18" i="8"/>
  <c r="I18" i="8"/>
  <c r="E21" i="8"/>
  <c r="I21" i="8"/>
  <c r="E23" i="8"/>
  <c r="I23" i="8"/>
  <c r="E24" i="8"/>
  <c r="I24" i="8"/>
  <c r="E27" i="8"/>
  <c r="I27" i="8"/>
  <c r="E29" i="8"/>
  <c r="I29" i="8"/>
  <c r="E30" i="8"/>
  <c r="I30" i="8"/>
  <c r="E31" i="8"/>
  <c r="I31" i="8"/>
  <c r="D11" i="4"/>
  <c r="D15" i="4"/>
  <c r="D19" i="4"/>
  <c r="D23" i="4"/>
  <c r="D27" i="4"/>
  <c r="D31" i="4"/>
  <c r="D35" i="4"/>
  <c r="D39" i="4"/>
  <c r="D43" i="4"/>
  <c r="D47" i="4"/>
  <c r="D10" i="6"/>
  <c r="D20" i="6"/>
  <c r="D28" i="6"/>
  <c r="D32" i="6"/>
  <c r="D36" i="6"/>
  <c r="D40" i="6"/>
  <c r="F9" i="8"/>
  <c r="J9" i="8"/>
  <c r="F11" i="8"/>
  <c r="J11" i="8"/>
  <c r="F12" i="8"/>
  <c r="J12" i="8"/>
  <c r="F15" i="8"/>
  <c r="J15" i="8"/>
  <c r="F17" i="8"/>
  <c r="J17" i="8"/>
  <c r="F18" i="8"/>
  <c r="J18" i="8"/>
  <c r="F21" i="8"/>
  <c r="J21" i="8"/>
  <c r="F23" i="8"/>
  <c r="J23" i="8"/>
  <c r="F24" i="8"/>
  <c r="J24" i="8"/>
  <c r="F27" i="8"/>
  <c r="J27" i="8"/>
  <c r="F29" i="8"/>
  <c r="J29" i="8"/>
  <c r="F30" i="8"/>
  <c r="J30" i="8"/>
  <c r="F31" i="8"/>
  <c r="J31" i="8"/>
  <c r="B9" i="22"/>
  <c r="L8" i="22"/>
  <c r="D42" i="6" l="1"/>
  <c r="D22" i="6"/>
  <c r="D9" i="6"/>
  <c r="D26" i="6"/>
  <c r="D18" i="6"/>
  <c r="D13" i="6"/>
  <c r="J20" i="8"/>
  <c r="J14" i="8"/>
  <c r="J8" i="8"/>
  <c r="I26" i="8"/>
  <c r="I20" i="8"/>
  <c r="I14" i="8"/>
  <c r="I8" i="8"/>
  <c r="L26" i="8"/>
  <c r="L20" i="8"/>
  <c r="L14" i="8"/>
  <c r="L8" i="8"/>
  <c r="K26" i="8"/>
  <c r="K20" i="8"/>
  <c r="K14" i="8"/>
  <c r="K8" i="8"/>
  <c r="D21" i="6"/>
  <c r="K10" i="10"/>
  <c r="K22" i="10"/>
  <c r="K12" i="14"/>
  <c r="J15" i="14"/>
  <c r="J16" i="10"/>
  <c r="H22" i="10"/>
  <c r="K31" i="10"/>
  <c r="K15" i="14"/>
  <c r="E21" i="14"/>
  <c r="K16" i="10"/>
  <c r="K28" i="10"/>
  <c r="K21" i="10"/>
  <c r="K29" i="10"/>
  <c r="B7" i="23"/>
  <c r="K18" i="14"/>
  <c r="K24" i="14"/>
  <c r="E27" i="14"/>
  <c r="K29" i="14"/>
  <c r="G17" i="16"/>
  <c r="E50" i="18"/>
  <c r="K17" i="16"/>
  <c r="E46" i="18"/>
  <c r="K22" i="14"/>
  <c r="K28" i="14"/>
  <c r="K11" i="16"/>
  <c r="E9" i="18"/>
  <c r="E16" i="18"/>
  <c r="E21" i="18"/>
  <c r="E36" i="18"/>
  <c r="F21" i="16"/>
  <c r="E7" i="18"/>
  <c r="E20" i="18"/>
  <c r="E24" i="18"/>
  <c r="E52" i="18"/>
  <c r="E58" i="18"/>
  <c r="B18" i="23"/>
  <c r="F25" i="20"/>
  <c r="E17" i="16"/>
  <c r="K19" i="16"/>
  <c r="E33" i="18"/>
  <c r="E64" i="18"/>
  <c r="E70" i="18"/>
  <c r="F14" i="8"/>
  <c r="F8" i="8"/>
  <c r="D16" i="6"/>
  <c r="E26" i="8"/>
  <c r="E20" i="8"/>
  <c r="E14" i="8"/>
  <c r="E8" i="8"/>
  <c r="D17" i="6"/>
  <c r="H26" i="8"/>
  <c r="H20" i="8"/>
  <c r="H14" i="8"/>
  <c r="H8" i="8"/>
  <c r="G26" i="8"/>
  <c r="G20" i="8"/>
  <c r="G14" i="8"/>
  <c r="G8" i="8"/>
  <c r="K18" i="10"/>
  <c r="K30" i="10"/>
  <c r="I10" i="14"/>
  <c r="K27" i="10"/>
  <c r="J10" i="14"/>
  <c r="J21" i="14"/>
  <c r="K12" i="10"/>
  <c r="K24" i="10"/>
  <c r="H9" i="14"/>
  <c r="H15" i="14"/>
  <c r="K19" i="14"/>
  <c r="K9" i="10"/>
  <c r="K17" i="10"/>
  <c r="E9" i="14"/>
  <c r="K11" i="14"/>
  <c r="I27" i="14"/>
  <c r="E35" i="18"/>
  <c r="G13" i="16"/>
  <c r="E51" i="18"/>
  <c r="K25" i="14"/>
  <c r="K23" i="16"/>
  <c r="E62" i="18"/>
  <c r="F9" i="16"/>
  <c r="K13" i="16"/>
  <c r="E10" i="18"/>
  <c r="E65" i="18"/>
  <c r="H13" i="16"/>
  <c r="K22" i="16"/>
  <c r="E63" i="18"/>
  <c r="E66" i="18"/>
  <c r="K18" i="16"/>
  <c r="J21" i="16"/>
  <c r="E13" i="18"/>
  <c r="E17" i="18"/>
  <c r="E29" i="18"/>
  <c r="E34" i="18"/>
  <c r="E67" i="18"/>
  <c r="I17" i="16"/>
  <c r="G21" i="16"/>
  <c r="E8" i="18"/>
  <c r="E37" i="18"/>
  <c r="E57" i="18"/>
  <c r="E80" i="18"/>
  <c r="J26" i="8"/>
  <c r="F20" i="8"/>
  <c r="D45" i="6"/>
  <c r="D46" i="6"/>
  <c r="D43" i="6"/>
  <c r="K8" i="10"/>
  <c r="I16" i="10"/>
  <c r="K20" i="10"/>
  <c r="I28" i="10"/>
  <c r="F9" i="14"/>
  <c r="I21" i="14"/>
  <c r="K15" i="10"/>
  <c r="K23" i="10"/>
  <c r="G9" i="14"/>
  <c r="K13" i="14"/>
  <c r="F27" i="14"/>
  <c r="I10" i="10"/>
  <c r="K14" i="10"/>
  <c r="I22" i="10"/>
  <c r="K26" i="10"/>
  <c r="G10" i="14"/>
  <c r="F21" i="14"/>
  <c r="J27" i="14"/>
  <c r="J22" i="10"/>
  <c r="H28" i="10"/>
  <c r="I9" i="14"/>
  <c r="E15" i="14"/>
  <c r="K17" i="14"/>
  <c r="G21" i="14"/>
  <c r="G9" i="16"/>
  <c r="E13" i="16"/>
  <c r="E21" i="16"/>
  <c r="H9" i="16"/>
  <c r="I21" i="16"/>
  <c r="K21" i="14"/>
  <c r="G27" i="14"/>
  <c r="K31" i="14"/>
  <c r="E9" i="16"/>
  <c r="I13" i="16"/>
  <c r="E47" i="18"/>
  <c r="H21" i="14"/>
  <c r="H27" i="14"/>
  <c r="J9" i="16"/>
  <c r="F17" i="16"/>
  <c r="E12" i="18"/>
  <c r="E18" i="18"/>
  <c r="E54" i="18"/>
  <c r="E59" i="18"/>
  <c r="E69" i="18"/>
  <c r="E88" i="18"/>
  <c r="F13" i="16"/>
  <c r="K24" i="16"/>
  <c r="E14" i="18"/>
  <c r="E22" i="18"/>
  <c r="E31" i="18"/>
  <c r="E61" i="18"/>
  <c r="K21" i="16"/>
  <c r="E90" i="18"/>
  <c r="B10" i="22"/>
  <c r="L9" i="22"/>
  <c r="F26" i="8"/>
  <c r="H10" i="10"/>
  <c r="D8" i="6"/>
  <c r="D25" i="6"/>
  <c r="D12" i="6"/>
  <c r="D41" i="6"/>
  <c r="D7" i="6"/>
  <c r="B2" i="23"/>
  <c r="G10" i="10"/>
  <c r="G22" i="10"/>
  <c r="J9" i="14"/>
  <c r="F15" i="14"/>
  <c r="K11" i="10"/>
  <c r="J28" i="10"/>
  <c r="K9" i="14"/>
  <c r="G15" i="14"/>
  <c r="K30" i="14"/>
  <c r="G16" i="10"/>
  <c r="G28" i="10"/>
  <c r="K10" i="14"/>
  <c r="K16" i="14"/>
  <c r="K23" i="14"/>
  <c r="J10" i="10"/>
  <c r="H16" i="10"/>
  <c r="H10" i="14"/>
  <c r="I15" i="14"/>
  <c r="K9" i="16"/>
  <c r="E45" i="18"/>
  <c r="K15" i="16"/>
  <c r="K27" i="14"/>
  <c r="I9" i="16"/>
  <c r="E56" i="18"/>
  <c r="E86" i="18"/>
  <c r="K32" i="14"/>
  <c r="E25" i="18"/>
  <c r="K14" i="16"/>
  <c r="J17" i="16"/>
  <c r="H21" i="16"/>
  <c r="E26" i="18"/>
  <c r="E32" i="18"/>
  <c r="K10" i="16"/>
  <c r="J13" i="16"/>
  <c r="H17" i="16"/>
  <c r="E11" i="18"/>
  <c r="E15" i="18"/>
  <c r="E19" i="18"/>
  <c r="E23" i="18"/>
  <c r="E27" i="18"/>
  <c r="E53" i="18"/>
  <c r="D14" i="23" l="1"/>
  <c r="B14" i="23"/>
  <c r="B6" i="23"/>
  <c r="D16" i="23"/>
  <c r="B16" i="23"/>
  <c r="B19" i="23"/>
  <c r="D19" i="23"/>
  <c r="D17" i="23"/>
  <c r="B17" i="23"/>
  <c r="B5" i="23"/>
  <c r="B4" i="23"/>
  <c r="B20" i="23"/>
  <c r="D20" i="23"/>
  <c r="C20" i="23"/>
  <c r="B12" i="23"/>
  <c r="B8" i="23"/>
  <c r="D15" i="23"/>
  <c r="B15" i="23"/>
  <c r="B3" i="23"/>
  <c r="B11" i="22"/>
  <c r="L10" i="22"/>
  <c r="D1" i="23"/>
  <c r="B1" i="23"/>
  <c r="B10" i="23"/>
  <c r="B11" i="23"/>
  <c r="B9" i="23"/>
  <c r="D13" i="23"/>
  <c r="B13" i="23"/>
  <c r="B12" i="22" l="1"/>
  <c r="L11" i="22"/>
  <c r="B13" i="22" l="1"/>
  <c r="L12" i="22"/>
  <c r="B14" i="22" l="1"/>
  <c r="L13" i="22"/>
  <c r="B15" i="22" l="1"/>
  <c r="L14" i="22"/>
  <c r="B16" i="22" l="1"/>
  <c r="L15" i="22"/>
  <c r="B17" i="22" l="1"/>
  <c r="L16" i="22"/>
  <c r="B18" i="22" l="1"/>
  <c r="L17" i="22"/>
  <c r="B19" i="22" l="1"/>
  <c r="L18" i="22"/>
  <c r="B20" i="22" l="1"/>
  <c r="L19" i="22"/>
  <c r="B21" i="22" l="1"/>
  <c r="L20" i="22"/>
  <c r="B22" i="22" l="1"/>
  <c r="L21" i="22"/>
  <c r="B23" i="22" l="1"/>
  <c r="L22" i="22"/>
  <c r="B24" i="22" l="1"/>
  <c r="L23" i="22"/>
  <c r="B25" i="22" l="1"/>
  <c r="L24" i="22"/>
  <c r="B26" i="22" l="1"/>
  <c r="L25" i="22"/>
  <c r="B30" i="22" l="1"/>
  <c r="L26" i="22"/>
  <c r="B31" i="22" l="1"/>
  <c r="L30" i="22"/>
  <c r="B32" i="22" l="1"/>
  <c r="L31" i="22"/>
  <c r="B33" i="22" l="1"/>
  <c r="L32" i="22"/>
  <c r="B34" i="22" l="1"/>
  <c r="L33" i="22"/>
  <c r="B35" i="22" l="1"/>
  <c r="L34" i="22"/>
  <c r="B36" i="22" l="1"/>
  <c r="L35" i="22"/>
  <c r="B37" i="22" l="1"/>
  <c r="L36" i="22"/>
  <c r="L37" i="22" l="1"/>
  <c r="B38" i="22"/>
  <c r="L38" i="22" l="1"/>
  <c r="B39" i="22"/>
  <c r="L39" i="22" l="1"/>
  <c r="B40" i="22"/>
  <c r="L40" i="22" l="1"/>
  <c r="B41" i="22"/>
  <c r="L41" i="22" l="1"/>
  <c r="B42" i="22"/>
  <c r="L42" i="22" l="1"/>
  <c r="B43" i="22"/>
  <c r="L43" i="22" l="1"/>
  <c r="B44" i="22"/>
  <c r="L44" i="22" l="1"/>
  <c r="B45" i="22"/>
  <c r="L45" i="22" l="1"/>
  <c r="B46" i="22"/>
  <c r="L46" i="22" l="1"/>
  <c r="B47" i="22"/>
  <c r="L47" i="22" l="1"/>
  <c r="B48" i="22"/>
  <c r="L48" i="22" l="1"/>
  <c r="B49" i="22"/>
  <c r="L49" i="22" l="1"/>
  <c r="B53" i="22"/>
  <c r="L53" i="22" l="1"/>
  <c r="B54" i="22"/>
  <c r="L54" i="22" l="1"/>
  <c r="B55" i="22"/>
  <c r="L55" i="22" l="1"/>
  <c r="B56" i="22"/>
  <c r="L56" i="22" l="1"/>
  <c r="B57" i="22"/>
  <c r="L57" i="22" l="1"/>
  <c r="B58" i="22"/>
  <c r="L58" i="22" l="1"/>
  <c r="B59" i="22"/>
  <c r="L59" i="22" l="1"/>
  <c r="B60" i="22"/>
  <c r="L60" i="22" l="1"/>
  <c r="B61" i="22"/>
  <c r="L61" i="22" l="1"/>
  <c r="B62" i="22"/>
  <c r="L62" i="22" l="1"/>
  <c r="B63" i="22"/>
  <c r="L63" i="22" l="1"/>
  <c r="B64" i="22"/>
  <c r="L64" i="22" l="1"/>
  <c r="B65" i="22"/>
  <c r="L65" i="22" l="1"/>
  <c r="B66" i="22"/>
  <c r="L66" i="22" l="1"/>
  <c r="B67" i="22"/>
  <c r="L67" i="22" l="1"/>
  <c r="B68" i="22"/>
  <c r="L68" i="22" l="1"/>
  <c r="B69" i="22"/>
  <c r="L69" i="22" l="1"/>
  <c r="B70" i="22"/>
  <c r="L70" i="22" l="1"/>
  <c r="B71" i="22"/>
  <c r="L71" i="22" l="1"/>
  <c r="B72" i="22"/>
  <c r="L72" i="22" l="1"/>
  <c r="B76" i="22"/>
  <c r="L76" i="22" l="1"/>
  <c r="B77" i="22"/>
  <c r="L77" i="22" l="1"/>
  <c r="B78" i="22"/>
  <c r="L78" i="22" l="1"/>
  <c r="B79" i="22"/>
  <c r="L79" i="22" l="1"/>
  <c r="B80" i="22"/>
  <c r="L80" i="22" l="1"/>
  <c r="B81" i="22"/>
  <c r="L81" i="22" l="1"/>
  <c r="B82" i="22"/>
  <c r="L82" i="22" l="1"/>
  <c r="B83" i="22"/>
  <c r="L83" i="22" l="1"/>
  <c r="B84" i="22"/>
  <c r="L84" i="22" l="1"/>
  <c r="B85" i="22"/>
  <c r="L85" i="22" l="1"/>
  <c r="B86" i="22"/>
  <c r="L86" i="22" l="1"/>
  <c r="B87" i="22"/>
  <c r="L87" i="22" l="1"/>
  <c r="B88" i="22"/>
  <c r="L88" i="22" l="1"/>
  <c r="B89" i="22"/>
  <c r="L89" i="22" l="1"/>
  <c r="B90" i="22"/>
  <c r="L90" i="22" l="1"/>
  <c r="B91" i="22"/>
  <c r="L91" i="22" l="1"/>
  <c r="B92" i="22"/>
  <c r="L92" i="22" l="1"/>
  <c r="B93" i="22"/>
  <c r="L93" i="22" l="1"/>
  <c r="B94" i="22"/>
  <c r="L94" i="22" l="1"/>
  <c r="B95" i="22"/>
  <c r="L95" i="22" l="1"/>
  <c r="B96" i="22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</calcChain>
</file>

<file path=xl/sharedStrings.xml><?xml version="1.0" encoding="utf-8"?>
<sst xmlns="http://schemas.openxmlformats.org/spreadsheetml/2006/main" count="4804" uniqueCount="959">
  <si>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</si>
  <si>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</si>
  <si>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</si>
  <si>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</si>
  <si>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</si>
  <si>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</si>
  <si>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</si>
  <si>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</si>
  <si>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</si>
  <si>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</si>
  <si>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</si>
  <si>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</si>
  <si>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</si>
  <si>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en KEUR</t>
  </si>
  <si>
    <t>SGSPC</t>
  </si>
  <si>
    <t>SCOR PC</t>
  </si>
  <si>
    <t>SPC</t>
  </si>
  <si>
    <t>en MEUR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</si>
  <si>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</si>
  <si>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</si>
  <si>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</si>
  <si>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</si>
  <si>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</si>
  <si>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</si>
  <si>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</si>
  <si>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</si>
  <si>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</si>
  <si>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</si>
  <si>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</si>
  <si>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</si>
  <si>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</si>
  <si>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</si>
  <si>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</si>
  <si>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</si>
  <si>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</si>
  <si>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</si>
  <si>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</si>
  <si>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</si>
  <si>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</si>
  <si>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</si>
  <si>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</si>
  <si>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Au 31 décembre 2014</t>
  </si>
  <si>
    <t>Au 31 décembre 2015</t>
  </si>
  <si>
    <t>Au 31 décembre 2016</t>
  </si>
  <si>
    <t>Au 31 décembre 2017</t>
  </si>
  <si>
    <t>Au 31 décembre 2018</t>
  </si>
  <si>
    <t>_bip_prefix</t>
  </si>
  <si>
    <t>BIP_GRP_PD_</t>
  </si>
  <si>
    <t>_multiplierFR</t>
  </si>
  <si>
    <t>QRT summary</t>
  </si>
  <si>
    <t>Group Balance Sheet - Assets</t>
  </si>
  <si>
    <t>Group Balance Sheet - Liabilities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</si>
  <si>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</si>
  <si>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</si>
  <si>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</si>
  <si>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</si>
  <si>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</si>
  <si>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</si>
  <si>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</si>
  <si>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</si>
  <si>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</si>
  <si>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</si>
  <si>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</si>
  <si>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</si>
  <si>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</si>
  <si>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</si>
  <si>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</si>
  <si>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</si>
  <si>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</si>
  <si>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</si>
  <si>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</si>
  <si>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</si>
  <si>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</si>
  <si>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</si>
  <si>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</si>
  <si>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</si>
  <si>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</si>
  <si>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</si>
  <si>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</si>
  <si>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</si>
  <si>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</si>
  <si>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</si>
  <si>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</si>
  <si>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</si>
  <si>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</si>
  <si>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</si>
  <si>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</si>
  <si>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</si>
  <si>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</si>
  <si>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</si>
  <si>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</si>
  <si>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</si>
  <si>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</si>
  <si>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</si>
  <si>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</si>
  <si>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</si>
  <si>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</si>
  <si>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</si>
  <si>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</si>
  <si>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</si>
  <si>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</si>
  <si>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</si>
  <si>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</si>
  <si>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</si>
  <si>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</si>
  <si>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</si>
  <si>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</si>
  <si>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</si>
  <si>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</si>
  <si>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</si>
  <si>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</si>
  <si>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</si>
  <si>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</si>
  <si>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</si>
  <si>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</si>
  <si>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</si>
  <si>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</si>
  <si>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</si>
  <si>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</si>
  <si>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</si>
  <si>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</si>
  <si>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</si>
  <si>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</si>
  <si>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</si>
  <si>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</si>
  <si>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</si>
  <si>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</si>
  <si>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</si>
  <si>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</si>
  <si>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</si>
  <si>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</si>
  <si>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</si>
  <si>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</si>
  <si>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</si>
  <si>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</si>
  <si>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</si>
  <si>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</si>
  <si>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</si>
  <si>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</si>
  <si>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</si>
  <si>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</si>
  <si>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</si>
  <si>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</si>
  <si>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</si>
  <si>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</si>
  <si>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</si>
  <si>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</si>
  <si>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</si>
  <si>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</si>
  <si>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</si>
  <si>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</si>
  <si>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</si>
  <si>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</si>
  <si>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</si>
  <si>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</si>
  <si>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</si>
  <si>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</si>
  <si>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</si>
  <si>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</si>
  <si>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</si>
  <si>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</si>
  <si>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</si>
  <si>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</si>
  <si>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</si>
  <si>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</si>
  <si>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</si>
  <si>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</si>
  <si>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</si>
  <si>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</si>
  <si>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</si>
  <si>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</si>
  <si>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</si>
  <si>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</si>
  <si>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</si>
  <si>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</si>
  <si>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</si>
  <si>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</si>
  <si>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</si>
  <si>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</si>
  <si>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</si>
  <si>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</si>
  <si>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</si>
  <si>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</si>
  <si>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</si>
  <si>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</si>
  <si>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</si>
  <si>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</si>
  <si>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</si>
  <si>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</si>
  <si>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</si>
  <si>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</si>
  <si>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</si>
  <si>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</si>
  <si>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</si>
  <si>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</si>
  <si>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</si>
  <si>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</si>
  <si>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</si>
  <si>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</si>
  <si>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</si>
  <si>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</si>
  <si>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Non-available called but not paid in ordinary share capital at group level</t>
  </si>
  <si>
    <t>R0020</t>
  </si>
  <si>
    <t>Share premium account related to ordinary share capital</t>
  </si>
  <si>
    <t>Subordinated mutual member accounts</t>
  </si>
  <si>
    <t>Non-available subordinated mutual member accounts at group level</t>
  </si>
  <si>
    <t>Surplus funds</t>
  </si>
  <si>
    <t>Non-available surplus funds at group level</t>
  </si>
  <si>
    <t>Preference shares</t>
  </si>
  <si>
    <t>Non-available preference shares at group level</t>
  </si>
  <si>
    <t>Share premium account related to preference shares</t>
  </si>
  <si>
    <t>Non-available share premium account related to preference shares at group level</t>
  </si>
  <si>
    <t xml:space="preserve">Reconciliation reserve </t>
  </si>
  <si>
    <t>Non-available subordinated liabilities at group level</t>
  </si>
  <si>
    <t>An amount equal to the value of net deferred tax assets</t>
  </si>
  <si>
    <t>The amount equal to the value of net deferred tax assets not available at the group level</t>
  </si>
  <si>
    <t xml:space="preserve">Other items approved by supervisory authority as basic own funds not specified above  </t>
  </si>
  <si>
    <t>Non available own funds related to other own funds items approved by supervisory authority</t>
  </si>
  <si>
    <t>Minority interests (if not reported as part of a specific own fund item)</t>
  </si>
  <si>
    <t>Non-available minority interests at group level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</si>
  <si>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</si>
  <si>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</si>
  <si>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other financial undertakings, including non-regulated undertakings carrying out financial activities</t>
  </si>
  <si>
    <t>Deductions for participations where there is non-availability of information (Article 229)</t>
  </si>
  <si>
    <t xml:space="preserve">Deduction for participations included by using D&amp;A when a combination of methods is used </t>
  </si>
  <si>
    <t>Total of non-available own fund items</t>
  </si>
  <si>
    <t>Total 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</si>
  <si>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</si>
  <si>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</si>
  <si>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</si>
  <si>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</si>
  <si>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</si>
  <si>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</si>
  <si>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</si>
  <si>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</si>
  <si>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</si>
  <si>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Non available ancillary own funds at group level</t>
  </si>
  <si>
    <t>Other ancillary own funds</t>
  </si>
  <si>
    <t>Total ancillary own funds</t>
  </si>
  <si>
    <t>Own funds of other financial sectors</t>
  </si>
  <si>
    <t>Institutions for occupational retirement provision</t>
  </si>
  <si>
    <t>Non regulated entities carrying out financial activities</t>
  </si>
  <si>
    <t>R0430</t>
  </si>
  <si>
    <t>Total own funds of other financial sectors</t>
  </si>
  <si>
    <t>R0440</t>
  </si>
  <si>
    <t>Own funds when using the D&amp;A, exclusively or in combination of method 1</t>
  </si>
  <si>
    <t>Own funds aggregated when using the D&amp;A and combination of method</t>
  </si>
  <si>
    <t>R0450</t>
  </si>
  <si>
    <t>Own funds aggregated when using the D&amp;A and a combination of method net of IGT</t>
  </si>
  <si>
    <t>R0460</t>
  </si>
  <si>
    <t>Total available own funds to meet the consolidated group SCR  (excluding own funds from other financial sector and from the undertakings included via D&amp;A )</t>
  </si>
  <si>
    <t xml:space="preserve">Total available own funds to meet the minimum consolidated group SCR </t>
  </si>
  <si>
    <t>Total eligible own funds to meet the consolidated group SCR (excluding own funds from other financial sector and from the undertakings included via D&amp;A )</t>
  </si>
  <si>
    <t xml:space="preserve">Total eligible own funds to meet the minimum consolidated group SCR </t>
  </si>
  <si>
    <t xml:space="preserve">Minimum consolidated group SCR </t>
  </si>
  <si>
    <t>Total eligible own funds to meet the group SCR (including own funds from other financial sector and from the undertakings included via D&amp;A )</t>
  </si>
  <si>
    <t>Group SCR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</si>
  <si>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</si>
  <si>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</si>
  <si>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</si>
  <si>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</si>
  <si>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</si>
  <si>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</si>
  <si>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Other non available own funds</t>
  </si>
  <si>
    <t>Reconciliation reserve before deduction for participations in other financial sector</t>
  </si>
  <si>
    <t>Expected profits included in future premiums (EPIFP) - Life business</t>
  </si>
  <si>
    <t>Expected profits included in future premiums (EPIFP) - Non-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</si>
  <si>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</si>
  <si>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</si>
  <si>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</si>
  <si>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</si>
  <si>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</si>
  <si>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General 
liability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</si>
  <si>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</si>
  <si>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</si>
  <si>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</si>
  <si>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</si>
  <si>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</si>
  <si>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</si>
  <si>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</si>
  <si>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</si>
  <si>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</si>
  <si>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</si>
  <si>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</si>
  <si>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</si>
  <si>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</si>
  <si>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</si>
  <si>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</si>
  <si>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</si>
  <si>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</si>
  <si>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</si>
  <si>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</si>
  <si>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</si>
  <si>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</si>
  <si>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>Marine, aviation, transport</t>
  </si>
  <si>
    <t>TOTAL</t>
  </si>
  <si>
    <t>C0130</t>
  </si>
  <si>
    <t>C0140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</si>
  <si>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</si>
  <si>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</si>
  <si>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</si>
  <si>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</si>
  <si>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</si>
  <si>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</si>
  <si>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</si>
  <si>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</si>
  <si>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</si>
  <si>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</si>
  <si>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</si>
  <si>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</si>
  <si>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</si>
  <si>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</si>
  <si>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</si>
  <si>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</si>
  <si>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</si>
  <si>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</si>
  <si>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</si>
  <si>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</si>
  <si>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</si>
  <si>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</si>
  <si>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</si>
  <si>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</si>
  <si>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</si>
  <si>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</si>
  <si>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C0110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</si>
  <si>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</si>
  <si>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</si>
  <si>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</si>
  <si>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</si>
  <si>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</si>
  <si>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</si>
  <si>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</si>
  <si>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</si>
  <si>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</si>
  <si>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</si>
  <si>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 xml:space="preserve">Nb </t>
  </si>
  <si>
    <t xml:space="preserve"> Criteria of influence</t>
  </si>
  <si>
    <t xml:space="preserve">Inclusion in the scope of group supervision </t>
  </si>
  <si>
    <t>Group solvency calculation</t>
  </si>
  <si>
    <t>row</t>
  </si>
  <si>
    <t>Country</t>
  </si>
  <si>
    <t>Legal name of the undertaking</t>
  </si>
  <si>
    <t>Type of undertaking</t>
  </si>
  <si>
    <t>Legal form</t>
  </si>
  <si>
    <t>Supervisory Authority</t>
  </si>
  <si>
    <t>% capital share</t>
  </si>
  <si>
    <t>% used for the establishment of consolidated accounts</t>
  </si>
  <si>
    <t>% voting rights</t>
  </si>
  <si>
    <t>Other criteria</t>
  </si>
  <si>
    <t>Level of influence</t>
  </si>
  <si>
    <t xml:space="preserve">Proportional share used for group solvency calculation </t>
  </si>
  <si>
    <t>Date of decision if art. 214 is applied</t>
  </si>
  <si>
    <t>Method used and under method 1, treatment of the undertaking</t>
  </si>
  <si>
    <t>Stop</t>
  </si>
  <si>
    <t>Expected profits</t>
  </si>
  <si>
    <t>(IT) 
Italy</t>
  </si>
  <si>
    <t>(CN) 
China</t>
  </si>
  <si>
    <t>Life reinsurance</t>
  </si>
  <si>
    <t>Guernsey Financial Services Commission</t>
  </si>
  <si>
    <t>SCOR CHANNEL LTD</t>
  </si>
  <si>
    <t>Ultimate parent</t>
  </si>
  <si>
    <t>LEI</t>
  </si>
  <si>
    <t>CIF B85555696</t>
  </si>
  <si>
    <t>417 934 544</t>
  </si>
  <si>
    <t>UNITED KINGDOM</t>
  </si>
  <si>
    <t>Not required</t>
  </si>
  <si>
    <t>5 - Insurance holding company</t>
  </si>
  <si>
    <t>549300706EDP0DBM6R10</t>
  </si>
  <si>
    <t>Specific code</t>
  </si>
  <si>
    <t>SCOR UK GROUP LTD</t>
  </si>
  <si>
    <t>Premiums, claims and expenses by line of business</t>
  </si>
  <si>
    <t>Premiums, claims and expenses by country</t>
  </si>
  <si>
    <t>In EUR</t>
  </si>
  <si>
    <t>In EUR thousands</t>
  </si>
  <si>
    <t>In EUR million</t>
  </si>
  <si>
    <t>Undertakings in the scope of the group</t>
  </si>
  <si>
    <t>SCR - Internal Model</t>
  </si>
  <si>
    <t>Unique number of component</t>
  </si>
  <si>
    <t>Components description</t>
  </si>
  <si>
    <t>Calculation of the Solvency Capital Requirement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</si>
  <si>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</si>
  <si>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</si>
  <si>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</si>
  <si>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</si>
  <si>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</si>
  <si>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</si>
  <si>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</si>
  <si>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</si>
  <si>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Capital requirement for other financial sectors (Non-insurance capital requirements)</t>
  </si>
  <si>
    <t xml:space="preserve">Capital requirement for other financial sectors (Non-insurance capital requirements) - Credit  institutions, investment firms and financial institutions, alternative investment funds managers, UCITS management companies </t>
  </si>
  <si>
    <t>Capital requirement for other financial sectors (Non-insurance capital requirements) - Institutions for occupational retirement provisions</t>
  </si>
  <si>
    <t>Capital requirement for other financial sectors (Non-insurance capital requirements) - Capital requirement for non- regulated entities carrying out financial activities</t>
  </si>
  <si>
    <t>Capital requirement for non-controlled participation requirements</t>
  </si>
  <si>
    <t>Capital requirement for residual undertakings</t>
  </si>
  <si>
    <t>R0470</t>
  </si>
  <si>
    <t>S.02.01_1</t>
  </si>
  <si>
    <t>S.02.01_2</t>
  </si>
  <si>
    <t>S.05.01_1</t>
  </si>
  <si>
    <t>S.05.01_2</t>
  </si>
  <si>
    <t>S.05.01_3</t>
  </si>
  <si>
    <t>S.05.02_1</t>
  </si>
  <si>
    <t>S.05.02_2</t>
  </si>
  <si>
    <t>S.23.01_1</t>
  </si>
  <si>
    <t>S.25.03_1</t>
  </si>
  <si>
    <t>S.32.01_1</t>
  </si>
  <si>
    <t>Immobilisations incorporelles</t>
  </si>
  <si>
    <t>Actifs d’impôts différés</t>
  </si>
  <si>
    <t>Excédent du régime de retraite</t>
  </si>
  <si>
    <t>Immobilisations corporelles détenues pour usage propre</t>
  </si>
  <si>
    <t>Investissements</t>
  </si>
  <si>
    <t>Biens immobiliers (autres que détenus pour usage propre)</t>
  </si>
  <si>
    <t>Détentions dans des entreprises liées, y compris participations</t>
  </si>
  <si>
    <t>Actions</t>
  </si>
  <si>
    <t>Actions – cotées</t>
  </si>
  <si>
    <t>Actions – non cotées</t>
  </si>
  <si>
    <t>Obligations</t>
  </si>
  <si>
    <t>Obligations d’État</t>
  </si>
  <si>
    <t>Obligations d’entreprise</t>
  </si>
  <si>
    <t>Titres structurés</t>
  </si>
  <si>
    <t>Titres garantis</t>
  </si>
  <si>
    <t>Organismes de placement collectif</t>
  </si>
  <si>
    <t>Produits dérivés</t>
  </si>
  <si>
    <t>Dépôts autres que les équivalents de trésorerie</t>
  </si>
  <si>
    <t>Autres investissements</t>
  </si>
  <si>
    <t>Actifs en représentation de contrats en unités de compte et indexés</t>
  </si>
  <si>
    <t>Prêts et prêts hypothécaires</t>
  </si>
  <si>
    <t>Avances sur police</t>
  </si>
  <si>
    <t>Prêts et prêts hypothécaires aux particuliers</t>
  </si>
  <si>
    <t>Autres prêts et prêts hypothécaires</t>
  </si>
  <si>
    <t>Montants recouvrables au titre des contrats de réassurance</t>
  </si>
  <si>
    <t>Non-vie et santé similaire à la non-vie</t>
  </si>
  <si>
    <t>Non-vie hors santé</t>
  </si>
  <si>
    <t>Santé similaire à la non-vie</t>
  </si>
  <si>
    <t>Vie et santé similaire à la vie, hors santé, UC et indexés</t>
  </si>
  <si>
    <t>Santé similaire à la vie</t>
  </si>
  <si>
    <t>Vie hors santé, UC et indexés</t>
  </si>
  <si>
    <t>Vie UC et indexés</t>
  </si>
  <si>
    <t>Dépôts auprès des cédantes</t>
  </si>
  <si>
    <t>Créances nées d’opérations d’assurance et montants à recevoir d’intermédiaires</t>
  </si>
  <si>
    <t>Créances nées d’opérations de réassurance</t>
  </si>
  <si>
    <t>Autres créances (hors assurance)</t>
  </si>
  <si>
    <t>Actions propres auto-détenues (directement)</t>
  </si>
  <si>
    <t>Éléments de fonds propres ou fonds initial appelé(s), mais non encore payé(s)</t>
  </si>
  <si>
    <t>Trésorerie et équivalents de trésorerie</t>
  </si>
  <si>
    <t>Autres actifs non mentionnés dans les postes ci-dessus</t>
  </si>
  <si>
    <t>Total de l’actif</t>
  </si>
  <si>
    <t>Valeur Solvabilité II</t>
  </si>
  <si>
    <t>S.02.01_1 - Bilan - Actifs</t>
  </si>
  <si>
    <t>S.02.01_2 - Bilan - Passifs</t>
  </si>
  <si>
    <t>Provisions techniques non-vie</t>
  </si>
  <si>
    <t>Provisions techniques non-vie (hors santé)</t>
  </si>
  <si>
    <t>Provisions techniques calculées comme un tout</t>
  </si>
  <si>
    <t>Meilleure estimation</t>
  </si>
  <si>
    <t>Marge de risque</t>
  </si>
  <si>
    <t>Provisions techniques santé (similaire à la non-vie)</t>
  </si>
  <si>
    <t>Provisions techniques vie (hors UC et indexés)</t>
  </si>
  <si>
    <t>Provisions techniques santé (similaire à la vie)</t>
  </si>
  <si>
    <t>Provisions techniques vie (hors santé, UC et indexés)</t>
  </si>
  <si>
    <t>Provisions techniques UC et indexés</t>
  </si>
  <si>
    <t>Autres provisions techniques</t>
  </si>
  <si>
    <t>Passifs éventuels</t>
  </si>
  <si>
    <t>Provisions autres que les provisions techniques</t>
  </si>
  <si>
    <t>Provisions pour retraite</t>
  </si>
  <si>
    <t>Dépôts des réassureurs</t>
  </si>
  <si>
    <t>Passifs d’impôts différés</t>
  </si>
  <si>
    <t>Dettes envers des établissements de crédit</t>
  </si>
  <si>
    <t>Dettes financières autres que celles envers les établissements de crédit</t>
  </si>
  <si>
    <t>Dettes nées d’opérations d’assurance et montants dus aux intermédiaires</t>
  </si>
  <si>
    <t>Dettes nées d’opérations de réassurance</t>
  </si>
  <si>
    <t>Autres dettes (hors assurance)</t>
  </si>
  <si>
    <t>Passifs subordonnés</t>
  </si>
  <si>
    <t>Passifs subordonnés non inclus dans les fonds propres de base</t>
  </si>
  <si>
    <t>Passifs subordonnés inclus dans les fonds propres de base</t>
  </si>
  <si>
    <t>Autres dettes non mentionnées dans les postes ci-dessus</t>
  </si>
  <si>
    <t>Total du passif</t>
  </si>
  <si>
    <t>Excédent d’actif sur passif</t>
  </si>
  <si>
    <t xml:space="preserve">Assurance de protection du revenu </t>
  </si>
  <si>
    <t xml:space="preserve">Assurance d'indemnisation des travailleurs </t>
  </si>
  <si>
    <t xml:space="preserve">Assurance de responsabilité civile automobile </t>
  </si>
  <si>
    <t xml:space="preserve">Autre assurance des véhicules à moteur </t>
  </si>
  <si>
    <t xml:space="preserve">Assurance maritime, aérienne et transport </t>
  </si>
  <si>
    <t xml:space="preserve">Assurance incendie et autres dommages aux biens </t>
  </si>
  <si>
    <t xml:space="preserve">Assurance de responsabilité civile générale </t>
  </si>
  <si>
    <t>Assurance crédit et cautionnement</t>
  </si>
  <si>
    <t>Ligne d’activité pour: engagements d’assurance et de réassurance non-vie (assurance directe et réassurance proportionnelle acceptée)</t>
  </si>
  <si>
    <t>S.05.01_1 - Primes, sinistres et dépenses par ligne d’activité (Non-Vie)</t>
  </si>
  <si>
    <t xml:space="preserve">Primes émises </t>
  </si>
  <si>
    <t xml:space="preserve"> Brut – assurance directe </t>
  </si>
  <si>
    <t xml:space="preserve"> Brut – Réassurance proportionnelle acceptée </t>
  </si>
  <si>
    <t xml:space="preserve"> Brut – Réassurance non proportionnelle acceptée </t>
  </si>
  <si>
    <t xml:space="preserve"> Part des réassureurs </t>
  </si>
  <si>
    <t xml:space="preserve"> Net </t>
  </si>
  <si>
    <t xml:space="preserve">Primes acquises </t>
  </si>
  <si>
    <t xml:space="preserve">Charge des sinistres </t>
  </si>
  <si>
    <t xml:space="preserve">Variation des autres provisions techniques </t>
  </si>
  <si>
    <t>Dépenses engagées</t>
  </si>
  <si>
    <t xml:space="preserve">Autres dépenses </t>
  </si>
  <si>
    <t>Total des dépenses</t>
  </si>
  <si>
    <t xml:space="preserve">Accidents </t>
  </si>
  <si>
    <t xml:space="preserve">Biens </t>
  </si>
  <si>
    <t>Ligne d’activité pour: réassurance non proportionnelle acceptée</t>
  </si>
  <si>
    <t>S.05.01_2 - Primes, sinistres et dépenses par ligne d’activité (Non-Vie)</t>
  </si>
  <si>
    <t xml:space="preserve">Réassurance maladie </t>
  </si>
  <si>
    <t>Réassurance vie</t>
  </si>
  <si>
    <t>Engagements de réassurance vie</t>
  </si>
  <si>
    <t xml:space="preserve"> Brut </t>
  </si>
  <si>
    <t xml:space="preserve">Dépenses engagées </t>
  </si>
  <si>
    <t>S.05.01_3 - Primes, sinistres et dépenses par ligne d’activité (Vie)</t>
  </si>
  <si>
    <t>5 principaux pays (par montant de primes brutes émises)
– engagements en non-vie</t>
  </si>
  <si>
    <t>Total 5 principaux pays et pays d'origine</t>
  </si>
  <si>
    <t>Etats-unis</t>
  </si>
  <si>
    <t>Royaume-Uni</t>
  </si>
  <si>
    <t>Chine</t>
  </si>
  <si>
    <t>Allemagne</t>
  </si>
  <si>
    <t>Canada</t>
  </si>
  <si>
    <t>S.05.02_1 - Primes, sinistres et dépenses par pays</t>
  </si>
  <si>
    <t>S.05.02_2 - Primes, sinistres et dépenses par pays</t>
  </si>
  <si>
    <t>5 principaux pays (par montant de primes brutes émises)
– engagements en vie</t>
  </si>
  <si>
    <t>Etats-Unis</t>
  </si>
  <si>
    <t>Bermudes</t>
  </si>
  <si>
    <t>République de Corée</t>
  </si>
  <si>
    <t xml:space="preserve">Niveau 1 – non restreint </t>
  </si>
  <si>
    <t xml:space="preserve">Niveau 1 – restreint </t>
  </si>
  <si>
    <t xml:space="preserve">Niveau 2 </t>
  </si>
  <si>
    <t xml:space="preserve">Niveau 3 </t>
  </si>
  <si>
    <t>S.23.01_1 - Fonds propres SCOR Group (partie 1)</t>
  </si>
  <si>
    <t>S.23.01_1 - Fonds propres SCOR Group (partie 2)</t>
  </si>
  <si>
    <t>S.23.01_1 - Fonds propres SCOR Group (partie 3)</t>
  </si>
  <si>
    <t xml:space="preserve">Numéro d'identification unique du composant </t>
  </si>
  <si>
    <t xml:space="preserve">Description des composants </t>
  </si>
  <si>
    <t xml:space="preserve">Calcul du capital de solvabilité requis </t>
  </si>
  <si>
    <t>S.25.03_1 - Capital de solvabilité requis – pour les entreprises qui utilisent un modèle interne intégral</t>
  </si>
  <si>
    <t>English</t>
  </si>
  <si>
    <t>French</t>
  </si>
  <si>
    <t xml:space="preserve">Réserve de réconciliation </t>
  </si>
  <si>
    <t xml:space="preserve">Excédent d’actif sur passif </t>
  </si>
  <si>
    <t xml:space="preserve">Actions propres (détenues directement et indirectement) </t>
  </si>
  <si>
    <t xml:space="preserve">Dividendes, distributions et charges prévisibles </t>
  </si>
  <si>
    <t xml:space="preserve">Autres éléments de fonds propres de base </t>
  </si>
  <si>
    <t xml:space="preserve">Ajustement pour les éléments de fonds propres restreints relatifs aux portefeuilles sous ajustement égalisateur et aux fonds cantonnés </t>
  </si>
  <si>
    <t xml:space="preserve">Bénéfices attendus </t>
  </si>
  <si>
    <t xml:space="preserve">Bénéfices attendus inclus dans les primes futures (EPIFP) – activités vie </t>
  </si>
  <si>
    <t xml:space="preserve">Bénéfices attendus inclus dans les primes futures (EPIFP) – activités non-vie </t>
  </si>
  <si>
    <t xml:space="preserve">Capital en actions ordinaires non libéré et non appelé, appelable sur demande </t>
  </si>
  <si>
    <t xml:space="preserve">Fonds initial, cotisations des membres ou élément de fonds propres de base équivalents, non libérés, non appelés et appelables sur demande, pour les mutuelles et les entreprises de type mutuel </t>
  </si>
  <si>
    <t xml:space="preserve">Actions de préférence non libérées et non appelées, appelables sur demande </t>
  </si>
  <si>
    <t xml:space="preserve">Engagements juridiquement contraignants de souscrire et de payer des passifs subordonnés sur demande </t>
  </si>
  <si>
    <t xml:space="preserve">Lettres de crédit et garanties relevant de l’article 96, paragraphe 2, de la directive 2009/138/CE </t>
  </si>
  <si>
    <t xml:space="preserve">Rappels de cotisations en vertu de l’article 96, point 3, de la directive 2009/138/CE </t>
  </si>
  <si>
    <t xml:space="preserve">Total fonds propres auxiliaires </t>
  </si>
  <si>
    <t xml:space="preserve">Capital en actions ordinaires (brut des actions propres) </t>
  </si>
  <si>
    <t xml:space="preserve">Compte de primes d'émission lié au capital en actions ordinaires </t>
  </si>
  <si>
    <t xml:space="preserve">Fonds initial, cotisations des membres ou élément de fonds propres de base équivalent pour les mutuelles et les entreprises de type mutuel </t>
  </si>
  <si>
    <t xml:space="preserve">Comptes mutualistes subordonnés </t>
  </si>
  <si>
    <t xml:space="preserve">Fonds excédentaires </t>
  </si>
  <si>
    <t xml:space="preserve">Actions de préférence </t>
  </si>
  <si>
    <t xml:space="preserve">Compte de primes d'émission lié aux actions de préférence </t>
  </si>
  <si>
    <t xml:space="preserve">Passifs subordonnés </t>
  </si>
  <si>
    <t xml:space="preserve">Montant égal à la valeur des actifs d'impôts différés nets </t>
  </si>
  <si>
    <t xml:space="preserve">Fonds propres issus des états financiers qui ne devraient pas être inclus dans la réserve de réconciliation et qui ne respectent pas les critères de fonds propres de Solvabilité II </t>
  </si>
  <si>
    <t xml:space="preserve">Déductions </t>
  </si>
  <si>
    <t xml:space="preserve">Total fonds propres de base après déductions </t>
  </si>
  <si>
    <t xml:space="preserve">Fonds propres de base avant déduction pour participations dans d’autres secteurs financiers </t>
  </si>
  <si>
    <t xml:space="preserve">Capital en actions ordinaires appelé non versé non disponible au niveau du groupe </t>
  </si>
  <si>
    <t xml:space="preserve">Comptes mutualistes subordonnés non disponibles au niveau du groupe </t>
  </si>
  <si>
    <t xml:space="preserve">Fonds excédentaires non disponibles au niveau du groupe </t>
  </si>
  <si>
    <t xml:space="preserve">Actions de préférence non disponibles au niveau du groupe </t>
  </si>
  <si>
    <t xml:space="preserve">Comptes de primes d'émission liés aux actions de préférence, non disponibles au niveau du groupe </t>
  </si>
  <si>
    <t xml:space="preserve">Passifs subordonnés non disponibles au niveau du groupe </t>
  </si>
  <si>
    <t xml:space="preserve">Montant égal à la valeur des actifs d'impôts différés nets non disponibles au niveau du groupe </t>
  </si>
  <si>
    <t xml:space="preserve">Autres éléments approuvés par l’autorité de contrôle en tant que fonds propres de base non spécifiés supra </t>
  </si>
  <si>
    <t xml:space="preserve">Fonds propres non disponibles relatifs à d'autres éléments de fonds propres approuvés par une autorité de contrôle </t>
  </si>
  <si>
    <t xml:space="preserve">Intérêts minoritaires (non déclarés dans le cadre d'un autre élément de fonds propres) </t>
  </si>
  <si>
    <t xml:space="preserve">Intérêts minoritaires non disponibles au niveau du groupe </t>
  </si>
  <si>
    <t xml:space="preserve">Déductions pour participations dans d’autres entreprises financières, y compris des entreprises non réglementées exerçant des activités financières </t>
  </si>
  <si>
    <t xml:space="preserve">dont déduites conformément à l’article 228 de la directive 2009/138/CE </t>
  </si>
  <si>
    <t xml:space="preserve">Déductions pour les participations lorsque les informations sont indisponibles (article 229) </t>
  </si>
  <si>
    <t xml:space="preserve">Déduction pour les participations incluses par déduction et agrégation lorsqu'une combinaison de méthodes est utilisée </t>
  </si>
  <si>
    <t xml:space="preserve">Total des éléments de fonds propres non disponibles </t>
  </si>
  <si>
    <t xml:space="preserve">Total déductions </t>
  </si>
  <si>
    <t xml:space="preserve">Fonds propres auxiliaires </t>
  </si>
  <si>
    <t xml:space="preserve">Rappels de cotisations ne relevant pas de l’article 96, paragraphe 3, premier alinéa, de la directive 2009/138/CE </t>
  </si>
  <si>
    <t xml:space="preserve">Fonds propres auxiliaires non disponibles au niveau du groupe </t>
  </si>
  <si>
    <t xml:space="preserve">Autres fonds propres auxiliaires </t>
  </si>
  <si>
    <t xml:space="preserve">Fonds propres d’autres secteurs financiers </t>
  </si>
  <si>
    <t xml:space="preserve">Établissements de crédit, entreprises d’investissement, établissements financiers, gestionnaires de fonds d’investissement alternatifs </t>
  </si>
  <si>
    <t xml:space="preserve">Institution de retraite professionnelle </t>
  </si>
  <si>
    <t xml:space="preserve">Entités non réglementées exerçant des activités financières </t>
  </si>
  <si>
    <t xml:space="preserve">Total fonds propres d’autres secteurs financiers </t>
  </si>
  <si>
    <t xml:space="preserve">Fonds propres en cas de recours à la méthode de déduction et d'agrégation, soit exclusivement, soit combinée à la première méthode. </t>
  </si>
  <si>
    <t xml:space="preserve">Fonds propres agrégés en cas d'utilisation de la déduction et agrégation ou d'une combinaison des méthodes </t>
  </si>
  <si>
    <t xml:space="preserve">Fonds propres agrégés en cas d'utilisation de la déduction et agrégation ou d'une combinaison des méthodes nets des transactions intragroupe </t>
  </si>
  <si>
    <t xml:space="preserve">Total des fonds propres disponibles servant à couvrir le capital de solvabilité requis du groupe sur base consolidée (à l’exclusion des fonds propres des autres secteurs financiers et des entreprises incluses par déduction et agrégation) </t>
  </si>
  <si>
    <t xml:space="preserve">Total des fonds propres disponibles pour couvrir le minimum de capital de solvabilité requis du groupe sur base consolidée </t>
  </si>
  <si>
    <t xml:space="preserve">Total des fonds propres éligibles servant à couvrir le capital de solvabilité requis du groupe sur base consolidée (à l’exclusion des fonds propres des autres secteurs financiers et des entreprises incluses par déduction et agrégation) </t>
  </si>
  <si>
    <t xml:space="preserve">Total des fonds propres éligibles pour couvrir le minimum de capital de solvabilité requis du groupe sur base consolidée </t>
  </si>
  <si>
    <t xml:space="preserve">Minimum de capital de solvabilité requis du groupe sur base consolidée </t>
  </si>
  <si>
    <t xml:space="preserve">Ratio fonds propres éligibles sur minimum de capital de solvabilité requis du groupe sur base consolidée </t>
  </si>
  <si>
    <t xml:space="preserve">Total des fonds propres éligibles servant à couvrir le capital de solvabilité requis du groupe (y compris fonds propres des autres secteurs financiers et entreprises incluses par déduction et agrégation) </t>
  </si>
  <si>
    <t xml:space="preserve">Capital de solvabilité requis du groupe </t>
  </si>
  <si>
    <t xml:space="preserve">Ratio fonds propres éligibles sur capital de solvabilité requis du groupe (y compris autres secteurs financiers et entreprises incluses par déduction et agrégation) </t>
  </si>
  <si>
    <t xml:space="preserve">Autres fonds propres non disponibles </t>
  </si>
  <si>
    <t xml:space="preserve">Total bénéfices attendus inclus dans les primes futures (EPIFP) </t>
  </si>
  <si>
    <t xml:space="preserve">Pays </t>
  </si>
  <si>
    <t xml:space="preserve">Code d’identification de l’entreprise </t>
  </si>
  <si>
    <t xml:space="preserve">Type de code d’identification de l’entreprise </t>
  </si>
  <si>
    <t xml:space="preserve">Nom juridique de l’entreprise </t>
  </si>
  <si>
    <t xml:space="preserve">Type d’entreprise </t>
  </si>
  <si>
    <t xml:space="preserve">Forme juridique </t>
  </si>
  <si>
    <t xml:space="preserve">Catégorie (mutuelle/non mutuelle) </t>
  </si>
  <si>
    <t>Autorité de contrôle</t>
  </si>
  <si>
    <t xml:space="preserve">% de part de capital </t>
  </si>
  <si>
    <t xml:space="preserve">% utilisé pour l’établissement des comptes consolidés </t>
  </si>
  <si>
    <t xml:space="preserve">% des droits de vote </t>
  </si>
  <si>
    <t xml:space="preserve">Autres critères </t>
  </si>
  <si>
    <t xml:space="preserve">Degré d’influence </t>
  </si>
  <si>
    <t xml:space="preserve">Part proportionnelle utilisée pour le calcul de la solvabilité du groupe </t>
  </si>
  <si>
    <t xml:space="preserve">Date de la décision si l’article 214 s’applique </t>
  </si>
  <si>
    <t>Méthode utilisée et, en cas d'utilisation de la première méthode, traitement de l’entreprise</t>
  </si>
  <si>
    <t xml:space="preserve">Critères d’influence </t>
  </si>
  <si>
    <t xml:space="preserve">Inclusion dans le contrôle de groupe </t>
  </si>
  <si>
    <t>Calcul de solvabilité du groupe</t>
  </si>
  <si>
    <t>Government bonds</t>
  </si>
  <si>
    <t>Corporate bonds</t>
  </si>
  <si>
    <t>Best estimate</t>
  </si>
  <si>
    <t>Subordinated liabilities not in basic own funds</t>
  </si>
  <si>
    <t>Subordinated liabilities in basic own funds</t>
  </si>
  <si>
    <t>Miscellaneous financial loss [TBC]</t>
  </si>
  <si>
    <t xml:space="preserve"> Gross - Direct business</t>
  </si>
  <si>
    <t>Line of business for accepted non-proportional reinsurance</t>
  </si>
  <si>
    <t>Health</t>
  </si>
  <si>
    <t>Casualty</t>
  </si>
  <si>
    <t>Property</t>
  </si>
  <si>
    <t>Santé</t>
  </si>
  <si>
    <t>Top 5 countries (by amount of gross premiums written) - Non-life obligations</t>
  </si>
  <si>
    <t>*The table above presents lines of business applicable to SCOR (empty columns for the following lines of business have been omitted in Direct business and accepted proportional reinsurance lines: Medical expense insurance, Other motor insurance, Legal expense insurance, Assistance)</t>
  </si>
  <si>
    <t>Home 
country**</t>
  </si>
  <si>
    <t>**France</t>
  </si>
  <si>
    <t>Pays d'origine**</t>
  </si>
  <si>
    <t>Top 5 countries (by amount of gross premiums written) - Life obligations</t>
  </si>
  <si>
    <t xml:space="preserve"> Brut</t>
  </si>
  <si>
    <t xml:space="preserve"> Premiums earned</t>
  </si>
  <si>
    <t>*France</t>
  </si>
  <si>
    <t xml:space="preserve">Initial funds, members' contributions or the equivalent basic own - fund item for mutual and mutual-type undertakings </t>
  </si>
  <si>
    <t>Whereof deducted according to art 228 of the Directive 2009/138/EC</t>
  </si>
  <si>
    <t>Ratio of eligible own funds to minimum consolidated group SCR</t>
  </si>
  <si>
    <t>Ratio of eligible own funds to  group SCR including other financial sectors and the undertakings included via D&amp;A</t>
  </si>
  <si>
    <t>Own shares (held directly or indirectly)</t>
  </si>
  <si>
    <t>Foreseeable dividends, distributions and charges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</si>
  <si>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</si>
  <si>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</si>
  <si>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</si>
  <si>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</si>
  <si>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Amount/estimate of the overall loss-absorbing capacity of deferred taxes</t>
  </si>
  <si>
    <t>Total amount of Notional Solvency Capital Requirements for ring fenced funds (other than those related to business operated in accordance with Art. 4 of Directive 2003/41/EC (transitional))</t>
  </si>
  <si>
    <t>Diversification effects due to RFF nSCR aggregation for Article 304</t>
  </si>
  <si>
    <t xml:space="preserve">Minimum consolidated group Solvency Capital Requirement </t>
  </si>
  <si>
    <t>Information on other entities</t>
  </si>
  <si>
    <t>Type of 
code</t>
  </si>
  <si>
    <t>Identification code 
of the undertaking</t>
  </si>
  <si>
    <t>Category (mutual / 
non mutual)</t>
  </si>
  <si>
    <t>YES/ NO</t>
  </si>
  <si>
    <t xml:space="preserve">Oui/ Non </t>
  </si>
  <si>
    <t>Non-life and Health similar to Non-life</t>
  </si>
  <si>
    <t>Non-life excluding Health</t>
  </si>
  <si>
    <t>Health similar to Non-life</t>
  </si>
  <si>
    <t>Technical provisions – Non-life (excluding Health)</t>
  </si>
  <si>
    <t>*The table above presents lines of business applicable to SCOR (empty columns for the following lines of business for life insurance have been omitted: health insurance, insurance with profit participation, index-linked and unit-linked insurance, other life insurance, annuities stemming from Non-life insurance contracts)</t>
  </si>
  <si>
    <t>#</t>
  </si>
  <si>
    <t>Life</t>
  </si>
  <si>
    <t>Non-Life</t>
  </si>
  <si>
    <r>
      <rPr>
        <b/>
        <i/>
        <sz val="8"/>
        <color theme="9" tint="-0.24820703756828516"/>
        <rFont val="Arial"/>
        <family val="2"/>
      </rPr>
      <t>Reminder</t>
    </r>
    <r>
      <rPr>
        <b/>
        <sz val="8"/>
        <color theme="9" tint="-0.24820703756828516"/>
        <rFont val="Arial"/>
        <family val="2"/>
      </rPr>
      <t xml:space="preserve"> TOTAL ASSETS</t>
    </r>
  </si>
  <si>
    <t>72db24ab-7572-4084-ba59-f0ec09b28749</t>
  </si>
  <si>
    <t>c409dbcc-ce9d-4870-8ccb-61b046252796</t>
  </si>
  <si>
    <t>a8235e7d-3922-4500-b77d-873eaefcd522</t>
  </si>
  <si>
    <t>8f15a1fb-7050-426d-be1e-a1e580423a83</t>
  </si>
  <si>
    <t>a88ccef7-6060-4fc0-9901-80dbdc28df00</t>
  </si>
  <si>
    <t>fb8cefb6-55e1-47b1-ab8c-bafe5baf2363</t>
  </si>
  <si>
    <t>2952eef8-0637-40f0-92aa-9b4168c1da60</t>
  </si>
  <si>
    <t>6a7a408f-b016-4a00-b525-5b684dbc0d65</t>
  </si>
  <si>
    <t>a30baf1b-559d-42b0-83b6-2fa2376515b7</t>
  </si>
  <si>
    <t>e4049883-f829-4016-a045-41b62099e182</t>
  </si>
  <si>
    <t>22e3a6f7-3cf8-4216-b050-58883a21bb1b</t>
  </si>
  <si>
    <t>3998cb4a-8837-4c77-a8d3-7d5514f0dfba</t>
  </si>
  <si>
    <t>a14c27b9-53c0-4dc8-b600-74df943b5b36</t>
  </si>
  <si>
    <t>1e1ad70e-b08a-4530-9a46-2f7d2bc52e38</t>
  </si>
  <si>
    <t>2a297026-fc64-4826-94f2-ef8055b9aa43</t>
  </si>
  <si>
    <t>555c7e95-d5b5-43b9-9ddc-61ab9d7be6f6</t>
  </si>
  <si>
    <t>1aa3f211-c5ce-4d12-a87d-1bf1f6a6d6a9</t>
  </si>
  <si>
    <t>8f5b9639-a9d4-4501-92da-3eb97a93d3f7</t>
  </si>
  <si>
    <t>46c8f13a-69c6-42d2-82a9-427631d09ac9</t>
  </si>
  <si>
    <t>3563f5bc-b758-43a3-8fc5-dbb894f3c05c</t>
  </si>
  <si>
    <t>07e8cf76-6688-4e43-8a0f-a75bf464fee6</t>
  </si>
  <si>
    <t>2a705a67-dcb3-4864-98fa-7e1b07fd37bd</t>
  </si>
  <si>
    <t>9ab7e93e-d3be-46ff-85cf-366bcaf3627f</t>
  </si>
  <si>
    <t>2a8d76a2-851a-4ef5-b3de-24aa9fabd259</t>
  </si>
  <si>
    <t>2f607f7e-0979-4570-b637-c87812580a45</t>
  </si>
  <si>
    <t>70399fae-0ac3-41e6-854b-c4ebb254c7d0</t>
  </si>
  <si>
    <t>24563b29-77a2-4ad9-bba8-6deb9cc57489</t>
  </si>
  <si>
    <t>758a4fb5-1111-4c12-ad1c-1b5d6ac631a6</t>
  </si>
  <si>
    <t>(KR) 
Korea, Republic of</t>
  </si>
  <si>
    <t>(BM) 
Bermuda</t>
  </si>
  <si>
    <t>Asset</t>
  </si>
  <si>
    <t>REHALTO SA</t>
  </si>
  <si>
    <t>(DE) 
Germany</t>
  </si>
  <si>
    <t>(GB) 
United Kingdom</t>
  </si>
  <si>
    <t>(US) 
United States</t>
  </si>
  <si>
    <t>Market</t>
  </si>
  <si>
    <t>Credit</t>
  </si>
  <si>
    <t>Life underwriting</t>
  </si>
  <si>
    <t>SCOR UNDERWRITING LTD</t>
  </si>
  <si>
    <t>519672844</t>
  </si>
  <si>
    <t>PRA</t>
  </si>
  <si>
    <t>MAS</t>
  </si>
  <si>
    <t>23208</t>
  </si>
  <si>
    <t>201008452W</t>
  </si>
  <si>
    <t>SCOR SERVICES BELUX</t>
  </si>
  <si>
    <t>Limited Liability Company</t>
  </si>
  <si>
    <t>Lloyd's</t>
  </si>
  <si>
    <t>SCOR TELEMED SLU</t>
  </si>
  <si>
    <t>IRELAND</t>
  </si>
  <si>
    <t>213800W8TBHPHBJUGG71</t>
  </si>
  <si>
    <t>5493004I0CZG2UGXX055</t>
  </si>
  <si>
    <t>SCOR Management Services Ireland Ltd</t>
  </si>
  <si>
    <t>176102</t>
  </si>
  <si>
    <t>AUSTRALIA</t>
  </si>
  <si>
    <t>549300RQYFY70YSLXV12</t>
  </si>
  <si>
    <t>BELGIUM</t>
  </si>
  <si>
    <t>549300MVEPZ34PA36O27</t>
  </si>
  <si>
    <t>AH Real Estate Switzerland AG</t>
  </si>
  <si>
    <t>5493003NKWLHE2RODN39</t>
  </si>
  <si>
    <t>SWITZERLAND</t>
  </si>
  <si>
    <t>HUMENSIS</t>
  </si>
  <si>
    <t>SUSEP - Brazil Insurance Regulator</t>
  </si>
  <si>
    <t>SCOR REINSURANCE COMPANY</t>
  </si>
  <si>
    <t>Shareholders agreement</t>
  </si>
  <si>
    <t>BRAZIL</t>
  </si>
  <si>
    <t>SCOR U.S. CORPORATION</t>
  </si>
  <si>
    <t>969500BUR3L9PILX3R47</t>
  </si>
  <si>
    <t>SCOR Global Life USA Reinsurance Company</t>
  </si>
  <si>
    <t>SCOR Capital Partners</t>
  </si>
  <si>
    <t>GUERNSEY</t>
  </si>
  <si>
    <t>Société anonyme/sociedad cooperative/aktsiaselts</t>
  </si>
  <si>
    <t>The Channel Managing Agency Ltd</t>
  </si>
  <si>
    <t>549300HJN628XFBXRV51</t>
  </si>
  <si>
    <t>SCOR Realty Singapore Pte Ltd</t>
  </si>
  <si>
    <t>815210877</t>
  </si>
  <si>
    <t>SCOR  PROPERTIES II</t>
  </si>
  <si>
    <t>533136016</t>
  </si>
  <si>
    <t>Société de placement à prépondérance immobilière et à capital variable</t>
  </si>
  <si>
    <t>Société par Actions Simplifiées Unipersonnelles</t>
  </si>
  <si>
    <t>821740735</t>
  </si>
  <si>
    <t>SAS Euclide</t>
  </si>
  <si>
    <t>SCOR Services Switzerlang AG</t>
  </si>
  <si>
    <t>ARISIS LTD</t>
  </si>
  <si>
    <t>213800JMLIIG1GCXVZ36</t>
  </si>
  <si>
    <t>SCOR HOLDING (UK) LTD</t>
  </si>
  <si>
    <t>SCOR SERVICES ASIA-PACIFIC PTE. LTD</t>
  </si>
  <si>
    <t>SCOR GLOBAL P&amp;C SE</t>
  </si>
  <si>
    <t>549300SKAGDVO8HMJX15</t>
  </si>
  <si>
    <t>33106831</t>
  </si>
  <si>
    <t>SCOR HOLDING (SWITZERLAND) AG</t>
  </si>
  <si>
    <t>SCOR GLOBAL LIFE REINSURANCE IRELAND DAC</t>
  </si>
  <si>
    <t>969500A3MKUUPM2XVQ65</t>
  </si>
  <si>
    <t>APRA</t>
  </si>
  <si>
    <t>10 - Ancillary services undertaking</t>
  </si>
  <si>
    <t>201541770C</t>
  </si>
  <si>
    <t>Gutenberg  Technologies France</t>
  </si>
  <si>
    <t>549300513226S1CFM291</t>
  </si>
  <si>
    <t>ACPR</t>
  </si>
  <si>
    <t>SINGAPORE</t>
  </si>
  <si>
    <t>SPAIN</t>
  </si>
  <si>
    <t>A28319770</t>
  </si>
  <si>
    <t>SCOR GLOBAL LIFE USA HOLDINGS, INC.</t>
  </si>
  <si>
    <t>5493004FBBK6PONS3K45</t>
  </si>
  <si>
    <t>Sociedad Anónima</t>
  </si>
  <si>
    <t>Mandate - business - board membership</t>
  </si>
  <si>
    <t>96950056ULJ4JI7V3752</t>
  </si>
  <si>
    <t>Corporation</t>
  </si>
  <si>
    <t>Blue Star Syndicate Management Ltd</t>
  </si>
  <si>
    <t>4 - Composite undertaking</t>
  </si>
  <si>
    <t>SOUTH AFRICA</t>
  </si>
  <si>
    <t>2008/010172/06</t>
  </si>
  <si>
    <t>SCOR AFRICA LTD</t>
  </si>
  <si>
    <t>Société européenne</t>
  </si>
  <si>
    <t>(Proprietary) limited company</t>
  </si>
  <si>
    <t>FSB</t>
  </si>
  <si>
    <t>969500BBLUW1LJDZ3R87</t>
  </si>
  <si>
    <t>IMMOSCOR</t>
  </si>
  <si>
    <t>Société Civile Immobilière</t>
  </si>
  <si>
    <t>199103443W</t>
  </si>
  <si>
    <t>FINIMO REALTY PTE LTD</t>
  </si>
  <si>
    <t>9695006MKWI4K9CREO15</t>
  </si>
  <si>
    <t>969500MMT8KY705B3S38</t>
  </si>
  <si>
    <t>SCI LE BARJAC</t>
  </si>
  <si>
    <t>Mandate - shareholders agreement</t>
  </si>
  <si>
    <t>Société par Actions Simplifiées</t>
  </si>
  <si>
    <t>213800PVZ898LL2YPT61</t>
  </si>
  <si>
    <t>Besloten Vennoostschap met beperkteaansprakelijkheid</t>
  </si>
  <si>
    <t>S.C.I LEON EYROLLES CACHAN SCOR</t>
  </si>
  <si>
    <t>08461305</t>
  </si>
  <si>
    <t>50 rue La Perouse SAS</t>
  </si>
  <si>
    <t>549300CUNU3K8MC2R460</t>
  </si>
  <si>
    <t>SCOR ASIA HOUSE LP</t>
  </si>
  <si>
    <t>0477.480.421</t>
  </si>
  <si>
    <t>NETHERLANDS</t>
  </si>
  <si>
    <t>SCOR ASIA HOUSE BV</t>
  </si>
  <si>
    <t>M&amp;S Brasil Participacoes Ltda</t>
  </si>
  <si>
    <t>969500O239Q7517M7V49</t>
  </si>
  <si>
    <t>SCOR AUBER</t>
  </si>
  <si>
    <t>SCI MARCO SPADA</t>
  </si>
  <si>
    <t>54930034DJILAVAGB456</t>
  </si>
  <si>
    <t>SCOR GLOBAL P&amp;C IRELAND LTD</t>
  </si>
  <si>
    <t>549300MJBW3JUHL89O66</t>
  </si>
  <si>
    <t>SCOR P&amp;C IRELAND HOLDING LTD</t>
  </si>
  <si>
    <t>784 698 631</t>
  </si>
  <si>
    <t>COMPAGNIE PARISIENNE DE PARKINGS</t>
  </si>
  <si>
    <t>969500BJLZOGFUSE3D73</t>
  </si>
  <si>
    <t>SCOR INVESTMENTS PARTNERS SE</t>
  </si>
  <si>
    <t>AMF</t>
  </si>
  <si>
    <t>RUSSIAN FEDERATION</t>
  </si>
  <si>
    <t>SCOR PERESTRAKHOVANIYE</t>
  </si>
  <si>
    <t>Central Bank of Russia</t>
  </si>
  <si>
    <t>969500ZFV7LELUWMHJ95</t>
  </si>
  <si>
    <t>SCI 3-5, AVENUE DE FRIEDLAND</t>
  </si>
  <si>
    <t>549300DNW09YL97XAJ73</t>
  </si>
  <si>
    <t>5493003NKIV4184YYE90</t>
  </si>
  <si>
    <t>SCI MONTROUGE BRR</t>
  </si>
  <si>
    <t>SCOR  PROPERTIES</t>
  </si>
  <si>
    <t>491380101</t>
  </si>
  <si>
    <t>COGEDIM Office partners</t>
  </si>
  <si>
    <t>969500VXO91LDR3LBV25</t>
  </si>
  <si>
    <t>Société Immobilière Coligny SAS</t>
  </si>
  <si>
    <t>96950077LDS3ZNXLGQ42</t>
  </si>
  <si>
    <t>Société Immobilière Pershing SAS</t>
  </si>
  <si>
    <t>M.R.M.</t>
  </si>
  <si>
    <t>969500H9H379A2KWOB47</t>
  </si>
  <si>
    <t>SCI GARIGLIANO</t>
  </si>
  <si>
    <t>213800NTNR77BK5K7G95</t>
  </si>
  <si>
    <t>96950085V0PVLKJ8BB49</t>
  </si>
  <si>
    <t>SCOR GLOBAL LIFE SE</t>
  </si>
  <si>
    <t>REMARK GROUP BV</t>
  </si>
  <si>
    <t>MUTRE</t>
  </si>
  <si>
    <t>549300KCPG3666EE4546</t>
  </si>
  <si>
    <t>Central Bank of Ireland</t>
  </si>
  <si>
    <t>549300U6TCJE8M4VQD28</t>
  </si>
  <si>
    <t>SCOR GLOBAL LIFE AUSTRALIA PTY LTD</t>
  </si>
  <si>
    <t>UNITED STATES</t>
  </si>
  <si>
    <t>SCOR FINANCIAL LIFE INSURANCE COMPANY</t>
  </si>
  <si>
    <t>State of Delaware Insurance</t>
  </si>
  <si>
    <t>549300AED21O61ZMTH91</t>
  </si>
  <si>
    <t>SCOR SWITZERLAND AG</t>
  </si>
  <si>
    <t>FINMA</t>
  </si>
  <si>
    <t>791917230</t>
  </si>
  <si>
    <t>508774666 4 814</t>
  </si>
  <si>
    <t>ASEFA SA  COMPANIA ESPANOLA DE SEGUROS Y REASEGUROS</t>
  </si>
  <si>
    <t>549300BX1ZDU6Y793Z89</t>
  </si>
  <si>
    <t>NYDFS</t>
  </si>
  <si>
    <t>8 - Credit institution, investment firm and financial institution</t>
  </si>
  <si>
    <t>5493007HTE8SZYSOZJ43</t>
  </si>
  <si>
    <t>GENERAL SECURITY NATIONAL INSURANCE COMPANY</t>
  </si>
  <si>
    <t>549300KYQSLWSEO2RR36</t>
  </si>
  <si>
    <t>GENERAL SECURITY INDEMNITY COMPANY OF ARIZONA</t>
  </si>
  <si>
    <t>Arizona Department of Insurance</t>
  </si>
  <si>
    <t>549300EUI365W1VSHF93</t>
  </si>
  <si>
    <t>CANADA</t>
  </si>
  <si>
    <t>549300O1A1JWA1USJL37</t>
  </si>
  <si>
    <t>SCOR CANADA REINSURANCE COMPANY</t>
  </si>
  <si>
    <t>OSFI</t>
  </si>
  <si>
    <t>DB CARAVELLE</t>
  </si>
  <si>
    <t>5493008P41BO4MWZG857</t>
  </si>
  <si>
    <t>SCOR Brasil Participações S.A.</t>
  </si>
  <si>
    <t>969500P17CYK25RRAR44</t>
  </si>
  <si>
    <t>549300YJWNISPOU0I343</t>
  </si>
  <si>
    <t>SCOR Brazil Resseguros S.A.</t>
  </si>
  <si>
    <t>820924553</t>
  </si>
  <si>
    <t>Aktiengesellschaft</t>
  </si>
  <si>
    <t>REVIOS CANADA LTD.</t>
  </si>
  <si>
    <t>549300YZXF1VIUO2IK19</t>
  </si>
  <si>
    <t>13.270.050/0001-30</t>
  </si>
  <si>
    <t>Delaware Insurance Department</t>
  </si>
  <si>
    <t>549300H2U2C3NB7RYM40</t>
  </si>
  <si>
    <t>BARBADOS</t>
  </si>
  <si>
    <t>Private limited company</t>
  </si>
  <si>
    <t>549300TL509R6FPAC224</t>
  </si>
  <si>
    <t>549300TK1QWDEBBRT539</t>
  </si>
  <si>
    <t>REVIOS CANADA HOLDING CORP. LTD.</t>
  </si>
  <si>
    <t>SCOR Global Life Americas Holding Inc.</t>
  </si>
  <si>
    <t>SCOR GLOBAL LIFE REINSURANCE INTERNATIONAL (BARBADOS) LTD.</t>
  </si>
  <si>
    <t>FSC (Financial Services Commission)</t>
  </si>
  <si>
    <t>SCOR GLOBAL LIFE REINSURANCE (BARBADOS) LTD.</t>
  </si>
  <si>
    <t>5493000TWAHWPEF04914</t>
  </si>
  <si>
    <t>SCOR LIFE REASSURANCE COMPANY</t>
  </si>
  <si>
    <t>SCOR LIFE ASSURANCE COMPANY</t>
  </si>
  <si>
    <t>544502206</t>
  </si>
  <si>
    <t>549300QWKNABQNOLEX38</t>
  </si>
  <si>
    <t>SCOR GLOBAL LIFE AMERICAS Reinsurance Company</t>
  </si>
  <si>
    <t>Texas Insurance Department</t>
  </si>
  <si>
    <t>213800JN6NCZPQPESY30</t>
  </si>
  <si>
    <t>SAS 5 AVENUE KLEBER</t>
  </si>
  <si>
    <t>SCOR GLOBAL LIFE REINSURANCE COMPANY OF DELAWARE</t>
  </si>
  <si>
    <t>382 778 975</t>
  </si>
  <si>
    <t>3 - Reinsurance undertaking</t>
  </si>
  <si>
    <t>QUANTITATIVE DATA SOLUTIONS</t>
  </si>
  <si>
    <t>549300BD4H7M90WKT443</t>
  </si>
  <si>
    <t>2 - Non-mutual</t>
  </si>
  <si>
    <t>Direction General de Seguros</t>
  </si>
  <si>
    <t>SCOR Lime Street Ltd</t>
  </si>
  <si>
    <t>HONG KONG</t>
  </si>
  <si>
    <t>Limited Partnership</t>
  </si>
  <si>
    <t>213800A1PT5R11FGW746</t>
  </si>
  <si>
    <t>08458416</t>
  </si>
  <si>
    <t>549300PS9VM2EJ32DV96</t>
  </si>
  <si>
    <t>SCOR REINSURANCE COMPANY (ASIA) LTD</t>
  </si>
  <si>
    <t>Insurance Authority</t>
  </si>
  <si>
    <t>FRANCE</t>
  </si>
  <si>
    <t>SCOR UK COMPANY LTD</t>
  </si>
  <si>
    <t>SCOR SERVICES INTERNATIONAL LTD</t>
  </si>
  <si>
    <t>969500V0NZO2NQ7KM425</t>
  </si>
  <si>
    <t>Sociedade a responsabilidade Limitada</t>
  </si>
  <si>
    <t>Société privée à responsabilité limitée</t>
  </si>
  <si>
    <t>SCOR REINSURANCE ASIA-PACIFIC PTE LTD</t>
  </si>
  <si>
    <t>JAPAN</t>
  </si>
  <si>
    <t>0199-01-069291</t>
  </si>
  <si>
    <t>SCOR SERVICES JAPAN CO. LTD</t>
  </si>
  <si>
    <t>Kabushiki Kaisha</t>
  </si>
  <si>
    <t>19141</t>
  </si>
  <si>
    <t>213800DYA5VN7X1U9580</t>
  </si>
  <si>
    <t>||&lt;BBOOKS&gt;&lt;BBOOK bbname="DefaultVariables"&gt;&lt;VARIABLES /&gt;&lt;/BBOOK&gt;&lt;BBOOK bbname="14078" bbdesc="2016.S2_NARRATIVES/Datacache/GRP-CR (xlsx)" dsname="[PROD] DM for SII"&gt;&lt;VARIABLES&gt;&lt;/VARIABLES&gt;&lt;/BBOOK&gt;&lt;/BBOOKS&gt;</t>
  </si>
  <si>
    <t>Operational</t>
  </si>
  <si>
    <t>P&amp;C underwriting</t>
  </si>
  <si>
    <t>||&lt;OBJECT&gt;&lt;META&gt;&lt;ID&gt;&lt;/ID&gt;&lt;NAME&gt;GRP-PD Version 130 (14074)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1033&lt;/FLCID&gt;&lt;RELATION&gt;&lt;/RELATION&gt;&lt;LINKED&gt;&lt;/LINKED&gt;&lt;SVALUE&gt;&lt;/SVALUE&gt;&lt;INFO&gt;&lt;/INFO&gt;&lt;/META&gt;&lt;UPDATE&gt;&lt;DATE&gt;10.1.8.8&lt;/DATE&gt;&lt;DYNAMIZEDBY&gt;u001575&lt;/DYNAMIZEDBY&gt;&lt;DYNAMIZEDON&gt;4/3/2017 9:03:48 PM&lt;/DYNAMIZEDON&gt;&lt;LASTUPDATEDBY&gt;EU\U003634&lt;/LASTUPDATEDBY&gt;&lt;LASTUPDATEDON&gt;4/18/2017 3:52:01 PM&lt;/LASTUPDATEDON&gt;&lt;UTC&gt;1&lt;/UTC&gt;&lt;/UPDATE&gt;&lt;QUERIES bbk="14078" bbkdesc="2016.S2_NARRATIVES/Datacache/GRP-CR (xlsx)" datapro="BIP_GRP_CR_SFCR_E.1.2.1.1_EN" tdatapro="BIP_GRP_CR_SFCR_E.1.2.1.1_EN" author="" modtime="4/18/2017 3:50:08 PM" moduser="EU\U003634" rolluptime="" syuser="" syuzeit="" root="/BBOOK/DATAPROVIDER[./META/PROPS/ID='BIP_GRP_CR_SFCR_E.1.2.1.1_EN']/DATA" colcount="2" rowcount="10" url="" dynamizeds="[PROD] DM for SII" dynamizedstype="9" refreshds="" viewtype="1"&gt;&lt;QUERY reftype="ABS" elmntsel="TABLE" bbk="14078" bbkdesc="2016.S2_NARRATIVES/Datacache/GRP-CR (xlsx)" datapro="BIP_GRP_CR_SFCR_E.1.2.1.1_EN" infos="" iscomment="0"&gt;&lt;SELECT&gt;/BBOOK/DATAPROVIDER[./META/PROPS/ID='BIP_GRP_CR_SFCR_E.1.2.1.1_EN']/DATA/ROW&lt;/SELECT&gt;&lt;FILTERS&gt;&lt;FILTER&gt;&lt;/FILTER&gt;&lt;/FILTERS&gt;&lt;/QUERY&gt;&lt;/QUERIES&gt;&lt;/OBJECT&gt;</t>
  </si>
  <si>
    <t>Limited Company</t>
  </si>
  <si>
    <t>Insurance and intermediaries payables</t>
  </si>
  <si>
    <t>Technical provisions – Non-life</t>
  </si>
  <si>
    <t>Technical provisions – Health (similar to Non-life)</t>
  </si>
  <si>
    <t>Technical provisions – Life (excluding index-linked and unit-linked)</t>
  </si>
  <si>
    <t>Technical provisions – Health (similar to Life)</t>
  </si>
  <si>
    <t>Technical provisions – index-linked and unit-linked funds</t>
  </si>
  <si>
    <t>S.02.01_1 - Group Balance Sheet - Assets</t>
  </si>
  <si>
    <t>SCOR Group
Assets as at December 31, 2016
In EUR thousands</t>
  </si>
  <si>
    <t>S.02.01_2 - Group Balance Sheet - Liabilities</t>
  </si>
  <si>
    <t>SCOR Group
Liabilities as at December 31, 2016
In EUR thousands</t>
  </si>
  <si>
    <t>S.05.01_1 - Premiums, claims and expenses by line of business</t>
  </si>
  <si>
    <t>As at December 31, 2016
In EUR thousands</t>
  </si>
  <si>
    <t>S.05.01_2 - Premiums, claims and expenses by line of business</t>
  </si>
  <si>
    <t>S.05.01_3 - Premiums, claims and expenses by line of business</t>
  </si>
  <si>
    <t>S.05.02_1 - Premiums, claims and expenses by country</t>
  </si>
  <si>
    <t>SCOR Group
As at December 31, 2016
In EUR thousands</t>
  </si>
  <si>
    <t>S.05.02_2 - Premiums, claims and expenses by country</t>
  </si>
  <si>
    <t>S.23.01_1 - Own funds SCOR Group (part1)</t>
  </si>
  <si>
    <t>S.23.01_2 - Own funds SCOR Group (part2)</t>
  </si>
  <si>
    <t>SCOR Group
as at December 31, 2016
In EUR thousands</t>
  </si>
  <si>
    <t>S.25.03_1 - SCR - Internal Model</t>
  </si>
  <si>
    <t>S.32.01_1 - Undertakings in the scope of the group</t>
  </si>
  <si>
    <t xml:space="preserve">Own funds SCOR Group </t>
  </si>
  <si>
    <t>Line of business for Non-life insurance and reinsurance obligations 
(direct business and accepted proportional reinsurance)</t>
  </si>
  <si>
    <t>The table above presents lines of business applicable to SCOR.</t>
  </si>
  <si>
    <t>Line of business for Life reinsurance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</si>
</sst>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&quot;€&quot;* #,##0_);_(&quot;€&quot;* \(#,##0\);_(&quot;€&quot;* &quot;-&quot;_);_(@_)"/>
    <numFmt numFmtId="166" formatCode="_(* #,##0_);_(* \(#,##0\);_(* &quot;-&quot;_);_(@_)"/>
    <numFmt numFmtId="167" formatCode="_(&quot;€&quot;* #,##0.00_);_(&quot;€&quot;* \(#,##0.00\);_(&quot;€&quot;* &quot;-&quot;??_);_(@_)"/>
    <numFmt numFmtId="168" formatCode="#,##0_ ;\-#,##0\ "/>
  </numFmts>
  <fonts count="53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 tint="-0.49388103885006257"/>
      <name val="Arial"/>
      <family val="2"/>
    </font>
    <font>
      <b/>
      <strike/>
      <sz val="6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b/>
      <sz val="8"/>
      <color theme="4"/>
      <name val="Arial"/>
      <family val="2"/>
    </font>
    <font>
      <b/>
      <i/>
      <sz val="8"/>
      <color theme="0"/>
      <name val="Arial"/>
      <family val="2"/>
    </font>
    <font>
      <sz val="7"/>
      <color theme="1"/>
      <name val="Arial"/>
      <family val="2"/>
    </font>
    <font>
      <sz val="8"/>
      <color theme="0" tint="-0.24771874141666922"/>
      <name val="Arial"/>
      <family val="2"/>
    </font>
    <font>
      <sz val="6"/>
      <color theme="0"/>
      <name val="Arial"/>
      <family val="2"/>
    </font>
    <font>
      <b/>
      <i/>
      <sz val="8"/>
      <color theme="9" tint="-0.24820703756828516"/>
      <name val="Arial"/>
      <family val="2"/>
    </font>
    <font>
      <i/>
      <sz val="8"/>
      <color theme="9" tint="-0.24820703756828516"/>
      <name val="Arial"/>
      <family val="2"/>
    </font>
    <font>
      <b/>
      <sz val="8"/>
      <color theme="9" tint="-0.24820703756828516"/>
      <name val="Arial"/>
      <family val="2"/>
    </font>
    <font>
      <u/>
      <sz val="9"/>
      <color theme="10"/>
      <name val="Arial"/>
      <family val="2"/>
      <scheme val="minor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4.3946653645435957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4.6784875026703698E-2"/>
        <bgColor indexed="64"/>
      </patternFill>
    </fill>
    <fill>
      <patternFill patternType="solid">
        <fgColor theme="0" tint="-4.4618060853907897E-2"/>
        <bgColor indexed="64"/>
      </patternFill>
    </fill>
    <fill>
      <patternFill patternType="solid">
        <fgColor theme="0" tint="-4.4862208929715874E-2"/>
        <bgColor indexed="64"/>
      </patternFill>
    </fill>
    <fill>
      <patternFill patternType="solid">
        <fgColor theme="0" tint="-4.6601763969847713E-2"/>
        <bgColor indexed="64"/>
      </patternFill>
    </fill>
    <fill>
      <patternFill patternType="solid">
        <fgColor theme="0" tint="-4.6479689931943721E-2"/>
        <bgColor indexed="64"/>
      </patternFill>
    </fill>
    <fill>
      <patternFill patternType="solid">
        <fgColor theme="0" tint="-4.6296578875087743E-2"/>
        <bgColor indexed="64"/>
      </patternFill>
    </fill>
    <fill>
      <patternFill patternType="solid">
        <fgColor theme="0" tint="-0.14682454908902248"/>
        <bgColor indexed="64"/>
      </patternFill>
    </fill>
    <fill>
      <patternFill patternType="solid">
        <fgColor theme="0" tint="-4.4770653401287878E-2"/>
        <bgColor indexed="64"/>
      </patternFill>
    </fill>
    <fill>
      <patternFill patternType="solid">
        <fgColor theme="0" tint="-4.4221320230719931E-2"/>
        <bgColor indexed="64"/>
      </patternFill>
    </fill>
    <fill>
      <patternFill patternType="solid">
        <fgColor theme="0" tint="-4.5930356761375773E-2"/>
        <bgColor indexed="64"/>
      </patternFill>
    </fill>
    <fill>
      <patternFill patternType="solid">
        <fgColor theme="0" tint="-4.7578356273079624E-2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medium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4393444624164556"/>
      </right>
      <top/>
      <bottom style="thin">
        <color theme="0" tint="-0.24393444624164556"/>
      </bottom>
      <diagonal/>
    </border>
    <border>
      <left/>
      <right/>
      <top/>
      <bottom style="medium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theme="0" tint="-0.14395580919827874"/>
      </top>
      <bottom/>
      <diagonal/>
    </border>
    <border>
      <left/>
      <right style="thin">
        <color theme="0" tint="-0.14395580919827874"/>
      </right>
      <top/>
      <bottom style="thin">
        <color theme="0" tint="-0.14395580919827874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/>
      <bottom style="medium">
        <color theme="3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2"/>
      </diagonal>
    </border>
    <border diagonalUp="1" diagonalDown="1">
      <left/>
      <right/>
      <top/>
      <bottom style="medium">
        <color rgb="FF006A8D"/>
      </bottom>
      <diagonal style="thin">
        <color theme="2"/>
      </diagonal>
    </border>
    <border>
      <left/>
      <right/>
      <top style="hair">
        <color rgb="FF006A8D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>
      <left/>
      <right/>
      <top style="thin">
        <color rgb="FF006A8D"/>
      </top>
      <bottom/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theme="1"/>
      </top>
      <bottom style="thin">
        <color rgb="FF006A8D"/>
      </bottom>
      <diagonal/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>
      <left/>
      <right/>
      <top style="medium">
        <color theme="3"/>
      </top>
      <bottom/>
      <diagonal/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thin">
        <color theme="2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theme="2"/>
      </diagonal>
    </border>
    <border diagonalUp="1" diagonalDown="1">
      <left/>
      <right/>
      <top style="thin">
        <color theme="1"/>
      </top>
      <bottom style="hair">
        <color rgb="FF006A8D"/>
      </bottom>
      <diagonal style="thin">
        <color theme="2"/>
      </diagonal>
    </border>
    <border>
      <left/>
      <right/>
      <top style="thin">
        <color theme="1"/>
      </top>
      <bottom style="hair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</borders>
  <cellStyleXfs count="85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5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52" fillId="0" borderId="0" applyFont="0" applyFill="0" applyBorder="0" applyAlignment="0" applyProtection="0"/>
    <xf numFmtId="0" fontId="2" fillId="0" borderId="0"/>
    <xf numFmtId="164" fontId="5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164" fontId="52" fillId="0" borderId="0" applyFont="0" applyFill="0" applyBorder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27" fillId="22" borderId="0" applyNumberFormat="0" applyBorder="0" applyAlignment="0" applyProtection="0"/>
    <xf numFmtId="0" fontId="31" fillId="20" borderId="1" applyNumberFormat="0" applyAlignment="0" applyProtection="0"/>
    <xf numFmtId="0" fontId="33" fillId="25" borderId="7" applyNumberFormat="0" applyAlignment="0" applyProtection="0"/>
    <xf numFmtId="0" fontId="3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9" fillId="21" borderId="1" applyNumberFormat="0" applyAlignment="0" applyProtection="0"/>
    <xf numFmtId="0" fontId="32" fillId="0" borderId="2" applyNumberFormat="0" applyFill="0" applyAlignment="0" applyProtection="0"/>
    <xf numFmtId="0" fontId="28" fillId="23" borderId="0" applyNumberFormat="0" applyBorder="0" applyAlignment="0" applyProtection="0"/>
    <xf numFmtId="0" fontId="30" fillId="20" borderId="3" applyNumberFormat="0" applyAlignment="0" applyProtection="0"/>
    <xf numFmtId="0" fontId="2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49" fontId="52" fillId="0" borderId="0" applyFont="0" applyFill="0" applyBorder="0" applyAlignment="0" applyProtection="0"/>
  </cellStyleXfs>
  <cellXfs count="361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2" fillId="0" borderId="0" xfId="7"/>
    <xf numFmtId="0" fontId="52" fillId="29" borderId="0" xfId="7" applyFill="1"/>
    <xf numFmtId="0" fontId="4" fillId="29" borderId="0" xfId="7" applyFont="1" applyFill="1"/>
    <xf numFmtId="0" fontId="4" fillId="0" borderId="0" xfId="7" applyFont="1"/>
    <xf numFmtId="0" fontId="4" fillId="30" borderId="0" xfId="7" applyFont="1" applyFill="1"/>
    <xf numFmtId="0" fontId="5" fillId="26" borderId="0" xfId="7" applyFont="1" applyFill="1"/>
    <xf numFmtId="0" fontId="5" fillId="26" borderId="0" xfId="7" applyFont="1" applyFill="1" applyAlignment="1">
      <alignment horizontal="center" vertical="center"/>
    </xf>
    <xf numFmtId="0" fontId="8" fillId="26" borderId="14" xfId="7" applyFont="1" applyFill="1" applyBorder="1"/>
    <xf numFmtId="0" fontId="8" fillId="26" borderId="14" xfId="7" applyFont="1" applyFill="1" applyBorder="1" applyAlignment="1">
      <alignment horizontal="center"/>
    </xf>
    <xf numFmtId="0" fontId="5" fillId="26" borderId="15" xfId="7" applyFont="1" applyFill="1" applyBorder="1" applyAlignment="1">
      <alignment horizontal="left" indent="1"/>
    </xf>
    <xf numFmtId="0" fontId="10" fillId="26" borderId="15" xfId="9" applyFill="1" applyBorder="1" applyAlignment="1">
      <alignment horizontal="center"/>
    </xf>
    <xf numFmtId="0" fontId="5" fillId="26" borderId="16" xfId="7" applyFont="1" applyFill="1" applyBorder="1" applyAlignment="1">
      <alignment horizontal="left" indent="1"/>
    </xf>
    <xf numFmtId="0" fontId="5" fillId="0" borderId="0" xfId="7" applyFont="1"/>
    <xf numFmtId="0" fontId="5" fillId="26" borderId="17" xfId="7" applyFont="1" applyFill="1" applyBorder="1"/>
    <xf numFmtId="0" fontId="5" fillId="26" borderId="17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1" fillId="31" borderId="18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19" xfId="7" applyFont="1" applyFill="1" applyBorder="1"/>
    <xf numFmtId="0" fontId="0" fillId="26" borderId="20" xfId="7" applyFont="1" applyFill="1" applyBorder="1"/>
    <xf numFmtId="0" fontId="12" fillId="26" borderId="0" xfId="7" applyFont="1" applyFill="1" applyAlignment="1">
      <alignment horizontal="left" vertical="top"/>
    </xf>
    <xf numFmtId="0" fontId="13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3" fillId="26" borderId="21" xfId="7" applyFont="1" applyFill="1" applyBorder="1" applyAlignment="1">
      <alignment wrapText="1"/>
    </xf>
    <xf numFmtId="0" fontId="14" fillId="32" borderId="0" xfId="7" applyFont="1" applyFill="1" applyAlignment="1">
      <alignment horizontal="right" wrapText="1"/>
    </xf>
    <xf numFmtId="0" fontId="13" fillId="26" borderId="0" xfId="7" applyFont="1" applyFill="1" applyBorder="1" applyAlignment="1">
      <alignment wrapText="1"/>
    </xf>
    <xf numFmtId="0" fontId="13" fillId="26" borderId="10" xfId="7" applyFont="1" applyFill="1" applyBorder="1" applyAlignment="1">
      <alignment horizontal="left"/>
    </xf>
    <xf numFmtId="0" fontId="15" fillId="33" borderId="10" xfId="7" applyFont="1" applyFill="1" applyBorder="1" applyAlignment="1">
      <alignment horizontal="center"/>
    </xf>
    <xf numFmtId="168" fontId="13" fillId="26" borderId="10" xfId="7" applyNumberFormat="1" applyFont="1" applyFill="1" applyBorder="1" applyAlignment="1">
      <alignment horizontal="right"/>
    </xf>
    <xf numFmtId="0" fontId="13" fillId="26" borderId="22" xfId="7" applyFont="1" applyFill="1" applyBorder="1" applyAlignment="1">
      <alignment horizontal="left"/>
    </xf>
    <xf numFmtId="0" fontId="15" fillId="33" borderId="22" xfId="7" applyFont="1" applyFill="1" applyBorder="1" applyAlignment="1">
      <alignment horizontal="center"/>
    </xf>
    <xf numFmtId="168" fontId="13" fillId="26" borderId="22" xfId="7" applyNumberFormat="1" applyFont="1" applyFill="1" applyBorder="1" applyAlignment="1">
      <alignment horizontal="right"/>
    </xf>
    <xf numFmtId="0" fontId="16" fillId="26" borderId="10" xfId="7" applyFont="1" applyFill="1" applyBorder="1" applyAlignment="1">
      <alignment horizontal="left" indent="1"/>
    </xf>
    <xf numFmtId="0" fontId="16" fillId="33" borderId="10" xfId="7" applyFont="1" applyFill="1" applyBorder="1" applyAlignment="1">
      <alignment horizontal="center"/>
    </xf>
    <xf numFmtId="168" fontId="16" fillId="26" borderId="1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3" fillId="26" borderId="23" xfId="7" applyFont="1" applyFill="1" applyBorder="1" applyAlignment="1">
      <alignment horizontal="left" wrapText="1"/>
    </xf>
    <xf numFmtId="0" fontId="15" fillId="33" borderId="23" xfId="7" applyFont="1" applyFill="1" applyBorder="1" applyAlignment="1">
      <alignment horizontal="center" wrapText="1"/>
    </xf>
    <xf numFmtId="168" fontId="13" fillId="26" borderId="23" xfId="7" applyNumberFormat="1" applyFont="1" applyFill="1" applyBorder="1" applyAlignment="1">
      <alignment horizontal="right"/>
    </xf>
    <xf numFmtId="0" fontId="16" fillId="26" borderId="22" xfId="7" applyFont="1" applyFill="1" applyBorder="1" applyAlignment="1">
      <alignment horizontal="left" indent="1"/>
    </xf>
    <xf numFmtId="0" fontId="16" fillId="33" borderId="22" xfId="7" applyFont="1" applyFill="1" applyBorder="1" applyAlignment="1">
      <alignment horizontal="center"/>
    </xf>
    <xf numFmtId="168" fontId="18" fillId="26" borderId="8" xfId="7" applyNumberFormat="1" applyFont="1" applyFill="1" applyBorder="1" applyAlignment="1">
      <alignment horizontal="right"/>
    </xf>
    <xf numFmtId="0" fontId="16" fillId="26" borderId="10" xfId="7" applyFont="1" applyFill="1" applyBorder="1" applyAlignment="1">
      <alignment horizontal="left" indent="2"/>
    </xf>
    <xf numFmtId="0" fontId="16" fillId="26" borderId="10" xfId="7" applyFont="1" applyFill="1" applyBorder="1" applyAlignment="1">
      <alignment horizontal="left" wrapText="1" indent="1"/>
    </xf>
    <xf numFmtId="168" fontId="18" fillId="26" borderId="10" xfId="7" applyNumberFormat="1" applyFont="1" applyFill="1" applyBorder="1" applyAlignment="1">
      <alignment horizontal="right"/>
    </xf>
    <xf numFmtId="0" fontId="0" fillId="26" borderId="24" xfId="7" applyFont="1" applyFill="1" applyBorder="1"/>
    <xf numFmtId="168" fontId="0" fillId="0" borderId="0" xfId="7" applyNumberFormat="1" applyFont="1"/>
    <xf numFmtId="0" fontId="13" fillId="26" borderId="10" xfId="7" applyFont="1" applyFill="1" applyBorder="1" applyAlignment="1">
      <alignment horizontal="left" wrapText="1"/>
    </xf>
    <xf numFmtId="0" fontId="15" fillId="33" borderId="10" xfId="7" applyFont="1" applyFill="1" applyBorder="1" applyAlignment="1">
      <alignment horizontal="center" wrapText="1"/>
    </xf>
    <xf numFmtId="0" fontId="19" fillId="26" borderId="11" xfId="7" applyFont="1" applyFill="1" applyBorder="1" applyAlignment="1">
      <alignment horizontal="left"/>
    </xf>
    <xf numFmtId="0" fontId="15" fillId="33" borderId="11" xfId="7" applyFont="1" applyFill="1" applyBorder="1" applyAlignment="1">
      <alignment horizontal="center"/>
    </xf>
    <xf numFmtId="168" fontId="19" fillId="26" borderId="11" xfId="7" applyNumberFormat="1" applyFont="1" applyFill="1" applyBorder="1" applyAlignment="1">
      <alignment horizontal="right"/>
    </xf>
    <xf numFmtId="0" fontId="0" fillId="26" borderId="25" xfId="7" applyFont="1" applyFill="1" applyBorder="1"/>
    <xf numFmtId="168" fontId="15" fillId="26" borderId="10" xfId="7" applyNumberFormat="1" applyFont="1" applyFill="1" applyBorder="1" applyAlignment="1">
      <alignment horizontal="right"/>
    </xf>
    <xf numFmtId="0" fontId="13" fillId="26" borderId="8" xfId="7" applyFont="1" applyFill="1" applyBorder="1" applyAlignment="1">
      <alignment horizontal="left" wrapText="1"/>
    </xf>
    <xf numFmtId="0" fontId="15" fillId="33" borderId="8" xfId="7" applyFont="1" applyFill="1" applyBorder="1" applyAlignment="1">
      <alignment horizontal="center" wrapText="1"/>
    </xf>
    <xf numFmtId="168" fontId="15" fillId="26" borderId="0" xfId="7" applyNumberFormat="1" applyFont="1" applyFill="1" applyBorder="1" applyAlignment="1">
      <alignment horizontal="right"/>
    </xf>
    <xf numFmtId="168" fontId="15" fillId="26" borderId="12" xfId="7" applyNumberFormat="1" applyFont="1" applyFill="1" applyBorder="1" applyAlignment="1">
      <alignment horizontal="right"/>
    </xf>
    <xf numFmtId="0" fontId="19" fillId="26" borderId="23" xfId="7" applyFont="1" applyFill="1" applyBorder="1" applyAlignment="1">
      <alignment horizontal="left" wrapText="1"/>
    </xf>
    <xf numFmtId="0" fontId="15" fillId="33" borderId="23" xfId="7" applyFont="1" applyFill="1" applyBorder="1" applyAlignment="1">
      <alignment horizontal="center"/>
    </xf>
    <xf numFmtId="168" fontId="19" fillId="26" borderId="23" xfId="7" applyNumberFormat="1" applyFont="1" applyFill="1" applyBorder="1" applyAlignment="1">
      <alignment horizontal="right"/>
    </xf>
    <xf numFmtId="0" fontId="19" fillId="26" borderId="21" xfId="7" applyFont="1" applyFill="1" applyBorder="1" applyAlignment="1">
      <alignment horizontal="left" wrapText="1"/>
    </xf>
    <xf numFmtId="0" fontId="15" fillId="33" borderId="21" xfId="7" applyFont="1" applyFill="1" applyBorder="1" applyAlignment="1">
      <alignment horizontal="center"/>
    </xf>
    <xf numFmtId="168" fontId="19" fillId="26" borderId="21" xfId="7" applyNumberFormat="1" applyFont="1" applyFill="1" applyBorder="1" applyAlignment="1">
      <alignment horizontal="right"/>
    </xf>
    <xf numFmtId="0" fontId="11" fillId="34" borderId="18" xfId="8" applyFont="1" applyFill="1" applyBorder="1" applyAlignment="1">
      <alignment horizontal="center" vertical="center"/>
    </xf>
    <xf numFmtId="0" fontId="52" fillId="26" borderId="0" xfId="7" applyFill="1"/>
    <xf numFmtId="0" fontId="13" fillId="26" borderId="21" xfId="7" applyFont="1" applyFill="1" applyBorder="1" applyAlignment="1">
      <alignment horizontal="left" wrapText="1"/>
    </xf>
    <xf numFmtId="0" fontId="13" fillId="26" borderId="21" xfId="7" applyFont="1" applyFill="1" applyBorder="1" applyAlignment="1">
      <alignment horizontal="right" wrapText="1" indent="1"/>
    </xf>
    <xf numFmtId="0" fontId="11" fillId="35" borderId="18" xfId="8" applyFont="1" applyFill="1" applyBorder="1" applyAlignment="1">
      <alignment horizontal="center" vertical="center"/>
    </xf>
    <xf numFmtId="0" fontId="13" fillId="26" borderId="0" xfId="7" applyFont="1" applyFill="1" applyAlignment="1">
      <alignment horizontal="left" vertical="top"/>
    </xf>
    <xf numFmtId="0" fontId="13" fillId="26" borderId="0" xfId="7" applyFont="1" applyFill="1" applyAlignment="1"/>
    <xf numFmtId="0" fontId="13" fillId="26" borderId="21" xfId="7" applyFont="1" applyFill="1" applyBorder="1" applyAlignment="1">
      <alignment horizontal="left"/>
    </xf>
    <xf numFmtId="0" fontId="14" fillId="32" borderId="0" xfId="7" applyFont="1" applyFill="1" applyAlignment="1">
      <alignment horizontal="right" vertical="center" wrapText="1"/>
    </xf>
    <xf numFmtId="0" fontId="15" fillId="36" borderId="26" xfId="7" applyFont="1" applyFill="1" applyBorder="1" applyAlignment="1">
      <alignment horizontal="center" wrapText="1"/>
    </xf>
    <xf numFmtId="0" fontId="13" fillId="36" borderId="26" xfId="7" applyFont="1" applyFill="1" applyBorder="1" applyAlignment="1">
      <alignment horizontal="center" wrapText="1"/>
    </xf>
    <xf numFmtId="168" fontId="15" fillId="33" borderId="27" xfId="7" applyNumberFormat="1" applyFont="1" applyFill="1" applyBorder="1" applyAlignment="1">
      <alignment horizontal="center" vertical="center"/>
    </xf>
    <xf numFmtId="0" fontId="37" fillId="0" borderId="28" xfId="7" applyFont="1" applyFill="1" applyBorder="1" applyAlignment="1">
      <alignment horizontal="right" wrapText="1"/>
    </xf>
    <xf numFmtId="0" fontId="15" fillId="26" borderId="21" xfId="7" applyFont="1" applyFill="1" applyBorder="1" applyAlignment="1">
      <alignment horizontal="right" wrapText="1" indent="1"/>
    </xf>
    <xf numFmtId="0" fontId="13" fillId="26" borderId="11" xfId="7" applyFont="1" applyFill="1" applyBorder="1" applyAlignment="1">
      <alignment horizontal="right" vertical="center" wrapText="1" indent="1"/>
    </xf>
    <xf numFmtId="0" fontId="38" fillId="26" borderId="0" xfId="7" applyFont="1" applyFill="1"/>
    <xf numFmtId="0" fontId="13" fillId="26" borderId="26" xfId="7" applyFont="1" applyFill="1" applyBorder="1"/>
    <xf numFmtId="0" fontId="15" fillId="36" borderId="26" xfId="7" applyFont="1" applyFill="1" applyBorder="1" applyAlignment="1">
      <alignment horizontal="center" vertical="center"/>
    </xf>
    <xf numFmtId="0" fontId="15" fillId="36" borderId="26" xfId="7" applyFont="1" applyFill="1" applyBorder="1" applyAlignment="1">
      <alignment horizontal="right" vertical="center" indent="1"/>
    </xf>
    <xf numFmtId="0" fontId="15" fillId="26" borderId="8" xfId="7" applyFont="1" applyFill="1" applyBorder="1"/>
    <xf numFmtId="0" fontId="15" fillId="36" borderId="8" xfId="7" applyFont="1" applyFill="1" applyBorder="1" applyAlignment="1">
      <alignment horizontal="center" vertical="center"/>
    </xf>
    <xf numFmtId="168" fontId="15" fillId="26" borderId="8" xfId="4" applyNumberFormat="1" applyFont="1" applyFill="1" applyBorder="1" applyAlignment="1">
      <alignment horizontal="right"/>
    </xf>
    <xf numFmtId="0" fontId="15" fillId="26" borderId="10" xfId="7" applyFont="1" applyFill="1" applyBorder="1"/>
    <xf numFmtId="0" fontId="15" fillId="36" borderId="10" xfId="7" applyFont="1" applyFill="1" applyBorder="1" applyAlignment="1">
      <alignment horizontal="center" vertical="center"/>
    </xf>
    <xf numFmtId="168" fontId="15" fillId="26" borderId="10" xfId="4" applyNumberFormat="1" applyFont="1" applyFill="1" applyBorder="1" applyAlignment="1">
      <alignment horizontal="right"/>
    </xf>
    <xf numFmtId="0" fontId="15" fillId="36" borderId="0" xfId="7" applyFont="1" applyFill="1" applyAlignment="1">
      <alignment horizontal="center" vertical="center"/>
    </xf>
    <xf numFmtId="0" fontId="15" fillId="36" borderId="29" xfId="7" applyFont="1" applyFill="1" applyBorder="1" applyAlignment="1">
      <alignment horizontal="center" vertical="center"/>
    </xf>
    <xf numFmtId="0" fontId="15" fillId="36" borderId="30" xfId="7" applyFont="1" applyFill="1" applyBorder="1" applyAlignment="1">
      <alignment horizontal="center" vertical="center"/>
    </xf>
    <xf numFmtId="0" fontId="13" fillId="26" borderId="23" xfId="7" applyFont="1" applyFill="1" applyBorder="1"/>
    <xf numFmtId="0" fontId="15" fillId="36" borderId="23" xfId="7" applyFont="1" applyFill="1" applyBorder="1" applyAlignment="1">
      <alignment horizontal="center" vertical="center"/>
    </xf>
    <xf numFmtId="168" fontId="15" fillId="26" borderId="23" xfId="4" applyNumberFormat="1" applyFont="1" applyFill="1" applyBorder="1" applyAlignment="1">
      <alignment horizontal="right"/>
    </xf>
    <xf numFmtId="168" fontId="15" fillId="26" borderId="31" xfId="7" applyNumberFormat="1" applyFont="1" applyFill="1" applyBorder="1" applyAlignment="1">
      <alignment horizontal="right"/>
    </xf>
    <xf numFmtId="0" fontId="15" fillId="36" borderId="21" xfId="7" applyFont="1" applyFill="1" applyBorder="1" applyAlignment="1">
      <alignment horizontal="center" vertical="center"/>
    </xf>
    <xf numFmtId="168" fontId="15" fillId="26" borderId="32" xfId="7" applyNumberFormat="1" applyFont="1" applyFill="1" applyBorder="1" applyAlignment="1">
      <alignment horizontal="right"/>
    </xf>
    <xf numFmtId="0" fontId="38" fillId="0" borderId="0" xfId="7" applyFont="1"/>
    <xf numFmtId="0" fontId="38" fillId="26" borderId="0" xfId="7" applyFont="1" applyFill="1" applyAlignment="1">
      <alignment wrapText="1"/>
    </xf>
    <xf numFmtId="0" fontId="13" fillId="26" borderId="13" xfId="7" applyFont="1" applyFill="1" applyBorder="1" applyAlignment="1">
      <alignment wrapText="1"/>
    </xf>
    <xf numFmtId="0" fontId="15" fillId="38" borderId="13" xfId="7" applyFont="1" applyFill="1" applyBorder="1" applyAlignment="1">
      <alignment horizontal="center" vertical="center"/>
    </xf>
    <xf numFmtId="0" fontId="15" fillId="38" borderId="13" xfId="7" applyFont="1" applyFill="1" applyBorder="1" applyAlignment="1">
      <alignment horizontal="right" vertical="center" indent="1"/>
    </xf>
    <xf numFmtId="0" fontId="13" fillId="26" borderId="23" xfId="7" applyFont="1" applyFill="1" applyBorder="1" applyAlignment="1">
      <alignment wrapText="1"/>
    </xf>
    <xf numFmtId="0" fontId="38" fillId="26" borderId="23" xfId="7" applyFont="1" applyFill="1" applyBorder="1"/>
    <xf numFmtId="168" fontId="38" fillId="26" borderId="23" xfId="7" applyNumberFormat="1" applyFont="1" applyFill="1" applyBorder="1"/>
    <xf numFmtId="0" fontId="15" fillId="26" borderId="27" xfId="7" applyFont="1" applyFill="1" applyBorder="1" applyAlignment="1">
      <alignment horizontal="left" wrapText="1" indent="1"/>
    </xf>
    <xf numFmtId="168" fontId="13" fillId="30" borderId="27" xfId="4" applyNumberFormat="1" applyFont="1" applyFill="1" applyBorder="1" applyAlignment="1">
      <alignment horizontal="right"/>
    </xf>
    <xf numFmtId="0" fontId="15" fillId="26" borderId="10" xfId="7" applyFont="1" applyFill="1" applyBorder="1" applyAlignment="1">
      <alignment horizontal="left" wrapText="1" indent="1"/>
    </xf>
    <xf numFmtId="0" fontId="15" fillId="38" borderId="10" xfId="7" applyFont="1" applyFill="1" applyBorder="1" applyAlignment="1">
      <alignment horizontal="center"/>
    </xf>
    <xf numFmtId="168" fontId="13" fillId="30" borderId="10" xfId="4" applyNumberFormat="1" applyFont="1" applyFill="1" applyBorder="1" applyAlignment="1">
      <alignment horizontal="right"/>
    </xf>
    <xf numFmtId="0" fontId="13" fillId="26" borderId="10" xfId="7" applyFont="1" applyFill="1" applyBorder="1" applyAlignment="1">
      <alignment wrapText="1"/>
    </xf>
    <xf numFmtId="168" fontId="13" fillId="26" borderId="10" xfId="4" applyNumberFormat="1" applyFont="1" applyFill="1" applyBorder="1" applyAlignment="1">
      <alignment horizontal="right"/>
    </xf>
    <xf numFmtId="0" fontId="38" fillId="26" borderId="23" xfId="7" applyFont="1" applyFill="1" applyBorder="1" applyAlignment="1"/>
    <xf numFmtId="168" fontId="38" fillId="26" borderId="23" xfId="7" applyNumberFormat="1" applyFont="1" applyFill="1" applyBorder="1" applyAlignment="1">
      <alignment horizontal="right"/>
    </xf>
    <xf numFmtId="0" fontId="15" fillId="38" borderId="10" xfId="7" applyFont="1" applyFill="1" applyBorder="1" applyAlignment="1">
      <alignment horizontal="center" vertical="center"/>
    </xf>
    <xf numFmtId="0" fontId="15" fillId="26" borderId="33" xfId="7" applyFont="1" applyFill="1" applyBorder="1" applyAlignment="1">
      <alignment horizontal="left" wrapText="1" indent="1"/>
    </xf>
    <xf numFmtId="0" fontId="15" fillId="38" borderId="33" xfId="7" applyFont="1" applyFill="1" applyBorder="1" applyAlignment="1">
      <alignment horizontal="center" vertical="center"/>
    </xf>
    <xf numFmtId="168" fontId="13" fillId="30" borderId="33" xfId="4" applyNumberFormat="1" applyFont="1" applyFill="1" applyBorder="1" applyAlignment="1">
      <alignment horizontal="right"/>
    </xf>
    <xf numFmtId="0" fontId="15" fillId="38" borderId="23" xfId="7" applyFont="1" applyFill="1" applyBorder="1" applyAlignment="1">
      <alignment horizontal="center" vertical="center"/>
    </xf>
    <xf numFmtId="168" fontId="13" fillId="30" borderId="23" xfId="4" applyNumberFormat="1" applyFont="1" applyFill="1" applyBorder="1" applyAlignment="1">
      <alignment horizontal="right"/>
    </xf>
    <xf numFmtId="168" fontId="13" fillId="26" borderId="23" xfId="4" applyNumberFormat="1" applyFont="1" applyFill="1" applyBorder="1" applyAlignment="1">
      <alignment horizontal="right"/>
    </xf>
    <xf numFmtId="0" fontId="13" fillId="26" borderId="11" xfId="7" applyFont="1" applyFill="1" applyBorder="1" applyAlignment="1">
      <alignment wrapText="1"/>
    </xf>
    <xf numFmtId="0" fontId="15" fillId="38" borderId="11" xfId="7" applyFont="1" applyFill="1" applyBorder="1" applyAlignment="1">
      <alignment horizontal="center" vertical="center"/>
    </xf>
    <xf numFmtId="168" fontId="13" fillId="30" borderId="11" xfId="4" applyNumberFormat="1" applyFont="1" applyFill="1" applyBorder="1" applyAlignment="1">
      <alignment horizontal="right"/>
    </xf>
    <xf numFmtId="168" fontId="13" fillId="26" borderId="11" xfId="4" applyNumberFormat="1" applyFont="1" applyFill="1" applyBorder="1" applyAlignment="1">
      <alignment horizontal="right"/>
    </xf>
    <xf numFmtId="0" fontId="15" fillId="38" borderId="13" xfId="7" applyFont="1" applyFill="1" applyBorder="1" applyAlignment="1">
      <alignment horizontal="center"/>
    </xf>
    <xf numFmtId="0" fontId="38" fillId="26" borderId="23" xfId="7" applyFont="1" applyFill="1" applyBorder="1" applyAlignment="1">
      <alignment horizontal="center"/>
    </xf>
    <xf numFmtId="0" fontId="15" fillId="38" borderId="23" xfId="7" applyFont="1" applyFill="1" applyBorder="1" applyAlignment="1">
      <alignment horizontal="center"/>
    </xf>
    <xf numFmtId="10" fontId="13" fillId="30" borderId="23" xfId="10" applyNumberFormat="1" applyFont="1" applyFill="1" applyBorder="1" applyAlignment="1">
      <alignment horizontal="right"/>
    </xf>
    <xf numFmtId="0" fontId="15" fillId="38" borderId="11" xfId="7" applyFont="1" applyFill="1" applyBorder="1" applyAlignment="1">
      <alignment horizontal="center"/>
    </xf>
    <xf numFmtId="10" fontId="13" fillId="30" borderId="11" xfId="10" applyNumberFormat="1" applyFont="1" applyFill="1" applyBorder="1" applyAlignment="1">
      <alignment horizontal="right"/>
    </xf>
    <xf numFmtId="0" fontId="37" fillId="26" borderId="0" xfId="7" applyFont="1" applyFill="1" applyAlignment="1">
      <alignment wrapText="1"/>
    </xf>
    <xf numFmtId="168" fontId="15" fillId="30" borderId="10" xfId="4" applyNumberFormat="1" applyFont="1" applyFill="1" applyBorder="1" applyAlignment="1">
      <alignment horizontal="right"/>
    </xf>
    <xf numFmtId="0" fontId="13" fillId="26" borderId="33" xfId="7" applyFont="1" applyFill="1" applyBorder="1" applyAlignment="1">
      <alignment wrapText="1"/>
    </xf>
    <xf numFmtId="0" fontId="15" fillId="26" borderId="23" xfId="7" applyFont="1" applyFill="1" applyBorder="1" applyAlignment="1">
      <alignment horizontal="center" vertical="center"/>
    </xf>
    <xf numFmtId="0" fontId="15" fillId="38" borderId="27" xfId="7" applyFont="1" applyFill="1" applyBorder="1" applyAlignment="1">
      <alignment horizontal="center" vertical="center"/>
    </xf>
    <xf numFmtId="168" fontId="15" fillId="30" borderId="27" xfId="4" applyNumberFormat="1" applyFont="1" applyFill="1" applyBorder="1" applyAlignment="1">
      <alignment horizontal="right"/>
    </xf>
    <xf numFmtId="168" fontId="15" fillId="30" borderId="33" xfId="4" applyNumberFormat="1" applyFont="1" applyFill="1" applyBorder="1" applyAlignment="1">
      <alignment horizontal="right"/>
    </xf>
    <xf numFmtId="0" fontId="38" fillId="0" borderId="0" xfId="7" applyFont="1" applyAlignment="1">
      <alignment wrapText="1"/>
    </xf>
    <xf numFmtId="0" fontId="39" fillId="26" borderId="0" xfId="7" applyFont="1" applyFill="1" applyAlignment="1"/>
    <xf numFmtId="0" fontId="39" fillId="26" borderId="28" xfId="7" applyFont="1" applyFill="1" applyBorder="1" applyAlignment="1"/>
    <xf numFmtId="0" fontId="39" fillId="33" borderId="0" xfId="7" applyFont="1" applyFill="1" applyAlignment="1"/>
    <xf numFmtId="168" fontId="38" fillId="0" borderId="0" xfId="7" applyNumberFormat="1" applyFont="1"/>
    <xf numFmtId="0" fontId="39" fillId="0" borderId="0" xfId="7" applyFont="1" applyAlignment="1"/>
    <xf numFmtId="0" fontId="39" fillId="26" borderId="0" xfId="7" applyFont="1" applyFill="1"/>
    <xf numFmtId="168" fontId="13" fillId="30" borderId="21" xfId="4" applyNumberFormat="1" applyFont="1" applyFill="1" applyBorder="1" applyAlignment="1">
      <alignment horizontal="right"/>
    </xf>
    <xf numFmtId="0" fontId="13" fillId="36" borderId="26" xfId="7" applyFont="1" applyFill="1" applyBorder="1" applyAlignment="1">
      <alignment horizontal="center" vertical="center"/>
    </xf>
    <xf numFmtId="168" fontId="13" fillId="30" borderId="8" xfId="4" applyNumberFormat="1" applyFont="1" applyFill="1" applyBorder="1" applyAlignment="1">
      <alignment horizontal="right"/>
    </xf>
    <xf numFmtId="0" fontId="13" fillId="26" borderId="13" xfId="7" applyFont="1" applyFill="1" applyBorder="1"/>
    <xf numFmtId="0" fontId="13" fillId="26" borderId="0" xfId="7" applyFont="1" applyFill="1" applyBorder="1"/>
    <xf numFmtId="168" fontId="13" fillId="26" borderId="23" xfId="4" applyNumberFormat="1" applyFont="1" applyFill="1" applyBorder="1" applyAlignment="1">
      <alignment horizontal="right" wrapText="1" indent="1"/>
    </xf>
    <xf numFmtId="0" fontId="15" fillId="36" borderId="0" xfId="7" applyFont="1" applyFill="1" applyBorder="1" applyAlignment="1">
      <alignment horizontal="center" vertical="center"/>
    </xf>
    <xf numFmtId="0" fontId="15" fillId="36" borderId="0" xfId="7" applyFont="1" applyFill="1" applyBorder="1" applyAlignment="1">
      <alignment horizontal="right" vertical="center" indent="1"/>
    </xf>
    <xf numFmtId="168" fontId="13" fillId="30" borderId="23" xfId="7" applyNumberFormat="1" applyFont="1" applyFill="1" applyBorder="1" applyAlignment="1">
      <alignment horizontal="right"/>
    </xf>
    <xf numFmtId="168" fontId="13" fillId="30" borderId="21" xfId="7" applyNumberFormat="1" applyFont="1" applyFill="1" applyBorder="1" applyAlignment="1">
      <alignment horizontal="right"/>
    </xf>
    <xf numFmtId="0" fontId="41" fillId="26" borderId="34" xfId="11" applyFont="1" applyFill="1" applyBorder="1" applyAlignment="1">
      <alignment horizontal="center" wrapText="1"/>
    </xf>
    <xf numFmtId="0" fontId="42" fillId="37" borderId="35" xfId="7" applyFont="1" applyFill="1" applyBorder="1" applyAlignment="1">
      <alignment horizontal="right" indent="1"/>
    </xf>
    <xf numFmtId="0" fontId="42" fillId="26" borderId="10" xfId="7" applyFont="1" applyFill="1" applyBorder="1" applyAlignment="1">
      <alignment wrapText="1"/>
    </xf>
    <xf numFmtId="0" fontId="42" fillId="26" borderId="10" xfId="7" applyFont="1" applyFill="1" applyBorder="1" applyAlignment="1">
      <alignment horizontal="left" wrapText="1"/>
    </xf>
    <xf numFmtId="10" fontId="42" fillId="26" borderId="10" xfId="1" applyNumberFormat="1" applyFont="1" applyFill="1" applyBorder="1" applyAlignment="1">
      <alignment wrapText="1"/>
    </xf>
    <xf numFmtId="10" fontId="42" fillId="26" borderId="10" xfId="1" applyNumberFormat="1" applyFont="1" applyFill="1" applyBorder="1" applyAlignment="1">
      <alignment horizontal="center" wrapText="1"/>
    </xf>
    <xf numFmtId="10" fontId="42" fillId="26" borderId="10" xfId="1" applyNumberFormat="1" applyFont="1" applyFill="1" applyBorder="1" applyAlignment="1">
      <alignment horizontal="right" wrapText="1"/>
    </xf>
    <xf numFmtId="10" fontId="42" fillId="26" borderId="10" xfId="1" applyNumberFormat="1" applyFont="1" applyFill="1" applyBorder="1" applyAlignment="1">
      <alignment horizontal="left" wrapText="1"/>
    </xf>
    <xf numFmtId="0" fontId="38" fillId="39" borderId="0" xfId="7" applyFont="1" applyFill="1"/>
    <xf numFmtId="0" fontId="43" fillId="40" borderId="18" xfId="8" applyFont="1" applyFill="1" applyBorder="1" applyAlignment="1">
      <alignment horizontal="center" vertical="center"/>
    </xf>
    <xf numFmtId="0" fontId="15" fillId="26" borderId="0" xfId="7" applyFont="1" applyFill="1" applyAlignment="1">
      <alignment horizontal="right"/>
    </xf>
    <xf numFmtId="0" fontId="20" fillId="26" borderId="0" xfId="7" applyFont="1" applyFill="1" applyAlignment="1">
      <alignment horizontal="right"/>
    </xf>
    <xf numFmtId="0" fontId="44" fillId="39" borderId="0" xfId="7" applyFont="1" applyFill="1" applyAlignment="1">
      <alignment horizontal="center"/>
    </xf>
    <xf numFmtId="0" fontId="14" fillId="32" borderId="21" xfId="7" applyFont="1" applyFill="1" applyBorder="1" applyAlignment="1">
      <alignment horizontal="right" wrapText="1"/>
    </xf>
    <xf numFmtId="0" fontId="15" fillId="26" borderId="0" xfId="7" applyFont="1" applyFill="1" applyBorder="1" applyAlignment="1">
      <alignment horizontal="center" vertical="center"/>
    </xf>
    <xf numFmtId="0" fontId="13" fillId="26" borderId="0" xfId="7" applyFont="1" applyFill="1" applyBorder="1" applyAlignment="1">
      <alignment horizontal="center" vertical="center"/>
    </xf>
    <xf numFmtId="0" fontId="15" fillId="26" borderId="0" xfId="7" applyFont="1" applyFill="1" applyBorder="1" applyAlignment="1">
      <alignment horizontal="right" vertical="center" indent="1"/>
    </xf>
    <xf numFmtId="168" fontId="15" fillId="26" borderId="36" xfId="4" applyNumberFormat="1" applyFont="1" applyFill="1" applyBorder="1" applyAlignment="1">
      <alignment horizontal="right"/>
    </xf>
    <xf numFmtId="168" fontId="13" fillId="26" borderId="37" xfId="4" applyNumberFormat="1" applyFont="1" applyFill="1" applyBorder="1" applyAlignment="1">
      <alignment horizontal="right"/>
    </xf>
    <xf numFmtId="168" fontId="13" fillId="26" borderId="38" xfId="4" applyNumberFormat="1" applyFont="1" applyFill="1" applyBorder="1" applyAlignment="1">
      <alignment horizontal="right"/>
    </xf>
    <xf numFmtId="0" fontId="15" fillId="36" borderId="34" xfId="7" applyFont="1" applyFill="1" applyBorder="1" applyAlignment="1">
      <alignment horizontal="center" vertical="center"/>
    </xf>
    <xf numFmtId="168" fontId="15" fillId="26" borderId="34" xfId="7" applyNumberFormat="1" applyFont="1" applyFill="1" applyBorder="1" applyAlignment="1">
      <alignment horizontal="right"/>
    </xf>
    <xf numFmtId="0" fontId="15" fillId="26" borderId="22" xfId="7" applyFont="1" applyFill="1" applyBorder="1"/>
    <xf numFmtId="0" fontId="15" fillId="36" borderId="22" xfId="7" applyFont="1" applyFill="1" applyBorder="1" applyAlignment="1">
      <alignment horizontal="center" vertical="center"/>
    </xf>
    <xf numFmtId="168" fontId="15" fillId="26" borderId="22" xfId="4" applyNumberFormat="1" applyFont="1" applyFill="1" applyBorder="1" applyAlignment="1">
      <alignment horizontal="right"/>
    </xf>
    <xf numFmtId="0" fontId="13" fillId="26" borderId="12" xfId="7" applyFont="1" applyFill="1" applyBorder="1"/>
    <xf numFmtId="0" fontId="15" fillId="36" borderId="12" xfId="7" applyFont="1" applyFill="1" applyBorder="1" applyAlignment="1">
      <alignment horizontal="center" vertical="center"/>
    </xf>
    <xf numFmtId="0" fontId="15" fillId="36" borderId="39" xfId="7" applyFont="1" applyFill="1" applyBorder="1" applyAlignment="1">
      <alignment horizontal="center" vertical="center"/>
    </xf>
    <xf numFmtId="0" fontId="15" fillId="36" borderId="40" xfId="7" applyFont="1" applyFill="1" applyBorder="1" applyAlignment="1">
      <alignment horizontal="center" vertical="center"/>
    </xf>
    <xf numFmtId="0" fontId="15" fillId="26" borderId="27" xfId="7" applyFont="1" applyFill="1" applyBorder="1"/>
    <xf numFmtId="0" fontId="15" fillId="26" borderId="23" xfId="7" applyFont="1" applyFill="1" applyBorder="1" applyAlignment="1">
      <alignment horizontal="center" wrapText="1"/>
    </xf>
    <xf numFmtId="0" fontId="13" fillId="26" borderId="23" xfId="7" applyFont="1" applyFill="1" applyBorder="1" applyAlignment="1">
      <alignment horizontal="center" wrapText="1"/>
    </xf>
    <xf numFmtId="168" fontId="13" fillId="30" borderId="22" xfId="4" applyNumberFormat="1" applyFont="1" applyFill="1" applyBorder="1" applyAlignment="1">
      <alignment horizontal="right"/>
    </xf>
    <xf numFmtId="168" fontId="13" fillId="30" borderId="12" xfId="7" applyNumberFormat="1" applyFont="1" applyFill="1" applyBorder="1" applyAlignment="1">
      <alignment horizontal="right"/>
    </xf>
    <xf numFmtId="168" fontId="15" fillId="26" borderId="23" xfId="7" applyNumberFormat="1" applyFont="1" applyFill="1" applyBorder="1" applyAlignment="1">
      <alignment horizontal="right"/>
    </xf>
    <xf numFmtId="0" fontId="14" fillId="32" borderId="21" xfId="7" applyFont="1" applyFill="1" applyBorder="1" applyAlignment="1">
      <alignment horizontal="right"/>
    </xf>
    <xf numFmtId="0" fontId="15" fillId="36" borderId="41" xfId="7" applyFont="1" applyFill="1" applyBorder="1" applyAlignment="1">
      <alignment horizontal="center" vertical="center"/>
    </xf>
    <xf numFmtId="0" fontId="15" fillId="36" borderId="27" xfId="7" applyFont="1" applyFill="1" applyBorder="1" applyAlignment="1">
      <alignment horizontal="center" vertical="center"/>
    </xf>
    <xf numFmtId="0" fontId="15" fillId="26" borderId="21" xfId="7" applyFont="1" applyFill="1" applyBorder="1" applyAlignment="1">
      <alignment horizontal="right" wrapText="1"/>
    </xf>
    <xf numFmtId="168" fontId="15" fillId="26" borderId="36" xfId="7" applyNumberFormat="1" applyFont="1" applyFill="1" applyBorder="1" applyAlignment="1">
      <alignment horizontal="right"/>
    </xf>
    <xf numFmtId="168" fontId="15" fillId="26" borderId="37" xfId="7" applyNumberFormat="1" applyFont="1" applyFill="1" applyBorder="1" applyAlignment="1">
      <alignment horizontal="right"/>
    </xf>
    <xf numFmtId="168" fontId="15" fillId="26" borderId="42" xfId="7" applyNumberFormat="1" applyFont="1" applyFill="1" applyBorder="1" applyAlignment="1">
      <alignment horizontal="right"/>
    </xf>
    <xf numFmtId="168" fontId="15" fillId="26" borderId="37" xfId="4" applyNumberFormat="1" applyFont="1" applyFill="1" applyBorder="1" applyAlignment="1">
      <alignment horizontal="right"/>
    </xf>
    <xf numFmtId="168" fontId="13" fillId="26" borderId="8" xfId="7" applyNumberFormat="1" applyFont="1" applyFill="1" applyBorder="1" applyAlignment="1">
      <alignment horizontal="right"/>
    </xf>
    <xf numFmtId="0" fontId="17" fillId="26" borderId="10" xfId="7" applyFont="1" applyFill="1" applyBorder="1" applyAlignment="1">
      <alignment horizontal="left" indent="2"/>
    </xf>
    <xf numFmtId="168" fontId="17" fillId="26" borderId="10" xfId="7" applyNumberFormat="1" applyFont="1" applyFill="1" applyBorder="1" applyAlignment="1">
      <alignment horizontal="right"/>
    </xf>
    <xf numFmtId="0" fontId="17" fillId="26" borderId="22" xfId="7" applyFont="1" applyFill="1" applyBorder="1" applyAlignment="1">
      <alignment horizontal="left" indent="2"/>
    </xf>
    <xf numFmtId="168" fontId="17" fillId="26" borderId="22" xfId="7" applyNumberFormat="1" applyFont="1" applyFill="1" applyBorder="1" applyAlignment="1">
      <alignment horizontal="right"/>
    </xf>
    <xf numFmtId="0" fontId="16" fillId="26" borderId="8" xfId="7" applyFont="1" applyFill="1" applyBorder="1" applyAlignment="1">
      <alignment horizontal="left" indent="1"/>
    </xf>
    <xf numFmtId="0" fontId="16" fillId="33" borderId="8" xfId="7" applyFont="1" applyFill="1" applyBorder="1" applyAlignment="1">
      <alignment horizontal="center"/>
    </xf>
    <xf numFmtId="168" fontId="16" fillId="26" borderId="8" xfId="7" applyNumberFormat="1" applyFont="1" applyFill="1" applyBorder="1" applyAlignment="1">
      <alignment horizontal="right"/>
    </xf>
    <xf numFmtId="168" fontId="16" fillId="26" borderId="22" xfId="7" applyNumberFormat="1" applyFont="1" applyFill="1" applyBorder="1" applyAlignment="1">
      <alignment horizontal="right"/>
    </xf>
    <xf numFmtId="0" fontId="13" fillId="26" borderId="8" xfId="7" applyFont="1" applyFill="1" applyBorder="1" applyAlignment="1">
      <alignment horizontal="left"/>
    </xf>
    <xf numFmtId="0" fontId="15" fillId="33" borderId="8" xfId="7" applyFont="1" applyFill="1" applyBorder="1" applyAlignment="1">
      <alignment horizontal="center"/>
    </xf>
    <xf numFmtId="168" fontId="18" fillId="26" borderId="22" xfId="7" applyNumberFormat="1" applyFont="1" applyFill="1" applyBorder="1" applyAlignment="1">
      <alignment horizontal="right"/>
    </xf>
    <xf numFmtId="0" fontId="13" fillId="26" borderId="43" xfId="7" applyFont="1" applyFill="1" applyBorder="1" applyAlignment="1">
      <alignment wrapText="1"/>
    </xf>
    <xf numFmtId="0" fontId="39" fillId="33" borderId="43" xfId="7" applyFont="1" applyFill="1" applyBorder="1" applyAlignment="1"/>
    <xf numFmtId="168" fontId="15" fillId="33" borderId="43" xfId="7" applyNumberFormat="1" applyFont="1" applyFill="1" applyBorder="1" applyAlignment="1">
      <alignment horizontal="center" vertical="center"/>
    </xf>
    <xf numFmtId="0" fontId="17" fillId="26" borderId="10" xfId="7" applyFont="1" applyFill="1" applyBorder="1" applyAlignment="1">
      <alignment horizontal="left" wrapText="1" indent="2"/>
    </xf>
    <xf numFmtId="168" fontId="20" fillId="26" borderId="10" xfId="7" applyNumberFormat="1" applyFont="1" applyFill="1" applyBorder="1" applyAlignment="1">
      <alignment horizontal="right"/>
    </xf>
    <xf numFmtId="0" fontId="17" fillId="26" borderId="22" xfId="7" applyFont="1" applyFill="1" applyBorder="1" applyAlignment="1">
      <alignment horizontal="left" wrapText="1" indent="2"/>
    </xf>
    <xf numFmtId="168" fontId="20" fillId="26" borderId="22" xfId="7" applyNumberFormat="1" applyFont="1" applyFill="1" applyBorder="1" applyAlignment="1">
      <alignment horizontal="right"/>
    </xf>
    <xf numFmtId="168" fontId="15" fillId="26" borderId="22" xfId="7" applyNumberFormat="1" applyFont="1" applyFill="1" applyBorder="1" applyAlignment="1">
      <alignment horizontal="right"/>
    </xf>
    <xf numFmtId="0" fontId="17" fillId="26" borderId="10" xfId="7" applyFont="1" applyFill="1" applyBorder="1" applyAlignment="1">
      <alignment horizontal="left" wrapText="1" indent="1"/>
    </xf>
    <xf numFmtId="0" fontId="17" fillId="26" borderId="22" xfId="7" applyFont="1" applyFill="1" applyBorder="1" applyAlignment="1">
      <alignment horizontal="left" wrapText="1" indent="1"/>
    </xf>
    <xf numFmtId="0" fontId="13" fillId="26" borderId="22" xfId="7" applyFont="1" applyFill="1" applyBorder="1" applyAlignment="1">
      <alignment horizontal="left" wrapText="1"/>
    </xf>
    <xf numFmtId="0" fontId="15" fillId="33" borderId="22" xfId="7" applyFont="1" applyFill="1" applyBorder="1" applyAlignment="1">
      <alignment horizontal="center" wrapText="1"/>
    </xf>
    <xf numFmtId="0" fontId="16" fillId="26" borderId="22" xfId="7" applyFont="1" applyFill="1" applyBorder="1" applyAlignment="1">
      <alignment horizontal="left" wrapText="1" indent="1"/>
    </xf>
    <xf numFmtId="0" fontId="15" fillId="26" borderId="8" xfId="7" applyFont="1" applyFill="1" applyBorder="1" applyAlignment="1">
      <alignment horizontal="left" wrapText="1" indent="1"/>
    </xf>
    <xf numFmtId="0" fontId="15" fillId="38" borderId="8" xfId="7" applyFont="1" applyFill="1" applyBorder="1" applyAlignment="1">
      <alignment horizontal="center"/>
    </xf>
    <xf numFmtId="0" fontId="15" fillId="26" borderId="22" xfId="7" applyFont="1" applyFill="1" applyBorder="1" applyAlignment="1">
      <alignment horizontal="left" wrapText="1" indent="1"/>
    </xf>
    <xf numFmtId="0" fontId="15" fillId="38" borderId="22" xfId="7" applyFont="1" applyFill="1" applyBorder="1" applyAlignment="1">
      <alignment horizontal="center"/>
    </xf>
    <xf numFmtId="0" fontId="15" fillId="38" borderId="8" xfId="7" applyFont="1" applyFill="1" applyBorder="1" applyAlignment="1">
      <alignment horizontal="center" vertical="center"/>
    </xf>
    <xf numFmtId="0" fontId="15" fillId="38" borderId="22" xfId="7" applyFont="1" applyFill="1" applyBorder="1" applyAlignment="1">
      <alignment horizontal="center" vertical="center"/>
    </xf>
    <xf numFmtId="168" fontId="15" fillId="26" borderId="44" xfId="4" applyNumberFormat="1" applyFont="1" applyFill="1" applyBorder="1" applyAlignment="1">
      <alignment horizontal="right"/>
    </xf>
    <xf numFmtId="168" fontId="15" fillId="26" borderId="45" xfId="4" applyNumberFormat="1" applyFont="1" applyFill="1" applyBorder="1" applyAlignment="1">
      <alignment horizontal="right"/>
    </xf>
    <xf numFmtId="168" fontId="13" fillId="26" borderId="8" xfId="4" applyNumberFormat="1" applyFont="1" applyFill="1" applyBorder="1" applyAlignment="1">
      <alignment horizontal="right"/>
    </xf>
    <xf numFmtId="168" fontId="13" fillId="26" borderId="44" xfId="4" applyNumberFormat="1" applyFont="1" applyFill="1" applyBorder="1" applyAlignment="1">
      <alignment horizontal="right"/>
    </xf>
    <xf numFmtId="168" fontId="15" fillId="26" borderId="46" xfId="7" applyNumberFormat="1" applyFont="1" applyFill="1" applyBorder="1" applyAlignment="1">
      <alignment horizontal="right"/>
    </xf>
    <xf numFmtId="0" fontId="13" fillId="26" borderId="10" xfId="7" applyFont="1" applyFill="1" applyBorder="1"/>
    <xf numFmtId="0" fontId="13" fillId="26" borderId="9" xfId="7" applyFont="1" applyFill="1" applyBorder="1" applyAlignment="1">
      <alignment horizontal="left"/>
    </xf>
    <xf numFmtId="168" fontId="15" fillId="26" borderId="47" xfId="4" applyNumberFormat="1" applyFont="1" applyFill="1" applyBorder="1" applyAlignment="1">
      <alignment horizontal="right"/>
    </xf>
    <xf numFmtId="168" fontId="15" fillId="26" borderId="48" xfId="4" applyNumberFormat="1" applyFont="1" applyFill="1" applyBorder="1" applyAlignment="1">
      <alignment horizontal="right"/>
    </xf>
    <xf numFmtId="168" fontId="15" fillId="26" borderId="49" xfId="4" applyNumberFormat="1" applyFont="1" applyFill="1" applyBorder="1" applyAlignment="1">
      <alignment horizontal="right"/>
    </xf>
    <xf numFmtId="0" fontId="15" fillId="36" borderId="50" xfId="7" applyFont="1" applyFill="1" applyBorder="1" applyAlignment="1">
      <alignment horizontal="center" vertical="center"/>
    </xf>
    <xf numFmtId="168" fontId="13" fillId="30" borderId="12" xfId="4" applyNumberFormat="1" applyFont="1" applyFill="1" applyBorder="1" applyAlignment="1">
      <alignment horizontal="right"/>
    </xf>
    <xf numFmtId="0" fontId="42" fillId="26" borderId="0" xfId="7" applyFont="1" applyFill="1" applyBorder="1" applyAlignment="1">
      <alignment wrapText="1"/>
    </xf>
    <xf numFmtId="0" fontId="42" fillId="26" borderId="0" xfId="7" applyFont="1" applyFill="1" applyBorder="1" applyAlignment="1">
      <alignment horizontal="left" wrapText="1"/>
    </xf>
    <xf numFmtId="10" fontId="42" fillId="26" borderId="0" xfId="1" applyNumberFormat="1" applyFont="1" applyFill="1" applyBorder="1" applyAlignment="1">
      <alignment wrapText="1"/>
    </xf>
    <xf numFmtId="10" fontId="42" fillId="26" borderId="0" xfId="1" applyNumberFormat="1" applyFont="1" applyFill="1" applyBorder="1" applyAlignment="1">
      <alignment horizontal="center" wrapText="1"/>
    </xf>
    <xf numFmtId="10" fontId="42" fillId="26" borderId="0" xfId="1" applyNumberFormat="1" applyFont="1" applyFill="1" applyBorder="1" applyAlignment="1">
      <alignment horizontal="right" wrapText="1"/>
    </xf>
    <xf numFmtId="10" fontId="42" fillId="26" borderId="0" xfId="1" applyNumberFormat="1" applyFont="1" applyFill="1" applyBorder="1" applyAlignment="1">
      <alignment horizontal="left" wrapText="1"/>
    </xf>
    <xf numFmtId="0" fontId="43" fillId="41" borderId="18" xfId="8" applyFont="1" applyFill="1" applyBorder="1" applyAlignment="1">
      <alignment horizontal="center" vertical="center"/>
    </xf>
    <xf numFmtId="0" fontId="13" fillId="26" borderId="21" xfId="7" applyFont="1" applyFill="1" applyBorder="1" applyAlignment="1">
      <alignment horizontal="center" wrapText="1"/>
    </xf>
    <xf numFmtId="0" fontId="15" fillId="42" borderId="13" xfId="7" applyFont="1" applyFill="1" applyBorder="1" applyAlignment="1">
      <alignment horizontal="center" vertical="center"/>
    </xf>
    <xf numFmtId="168" fontId="15" fillId="26" borderId="10" xfId="48" applyNumberFormat="1" applyFont="1" applyFill="1" applyBorder="1" applyAlignment="1">
      <alignment horizontal="right"/>
    </xf>
    <xf numFmtId="0" fontId="13" fillId="26" borderId="9" xfId="7" applyFont="1" applyFill="1" applyBorder="1" applyAlignment="1">
      <alignment horizontal="left" wrapText="1"/>
    </xf>
    <xf numFmtId="168" fontId="13" fillId="26" borderId="9" xfId="48" applyNumberFormat="1" applyFont="1" applyFill="1" applyBorder="1" applyAlignment="1">
      <alignment horizontal="right"/>
    </xf>
    <xf numFmtId="0" fontId="38" fillId="26" borderId="0" xfId="7" applyFont="1" applyFill="1" applyAlignment="1">
      <alignment horizontal="right"/>
    </xf>
    <xf numFmtId="168" fontId="38" fillId="43" borderId="23" xfId="7" applyNumberFormat="1" applyFont="1" applyFill="1" applyBorder="1" applyAlignment="1">
      <alignment horizontal="right"/>
    </xf>
    <xf numFmtId="168" fontId="15" fillId="26" borderId="8" xfId="48" applyNumberFormat="1" applyFont="1" applyFill="1" applyBorder="1" applyAlignment="1">
      <alignment horizontal="right"/>
    </xf>
    <xf numFmtId="168" fontId="15" fillId="26" borderId="36" xfId="48" applyNumberFormat="1" applyFont="1" applyFill="1" applyBorder="1" applyAlignment="1">
      <alignment horizontal="right"/>
    </xf>
    <xf numFmtId="0" fontId="52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0" fontId="46" fillId="26" borderId="8" xfId="7" applyFont="1" applyFill="1" applyBorder="1" applyAlignment="1">
      <alignment horizontal="center"/>
    </xf>
    <xf numFmtId="0" fontId="46" fillId="26" borderId="10" xfId="7" applyFont="1" applyFill="1" applyBorder="1" applyAlignment="1">
      <alignment horizontal="center"/>
    </xf>
    <xf numFmtId="0" fontId="46" fillId="26" borderId="10" xfId="7" applyFont="1" applyFill="1" applyBorder="1" applyAlignment="1">
      <alignment horizontal="center" vertical="center"/>
    </xf>
    <xf numFmtId="0" fontId="46" fillId="26" borderId="9" xfId="7" applyFont="1" applyFill="1" applyBorder="1" applyAlignment="1">
      <alignment horizontal="center" vertical="center"/>
    </xf>
    <xf numFmtId="0" fontId="41" fillId="26" borderId="34" xfId="11" applyFont="1" applyFill="1" applyBorder="1" applyAlignment="1">
      <alignment horizontal="center" wrapText="1"/>
    </xf>
    <xf numFmtId="168" fontId="13" fillId="26" borderId="23" xfId="4" applyNumberFormat="1" applyFont="1" applyFill="1" applyBorder="1" applyAlignment="1">
      <alignment horizontal="right" wrapText="1"/>
    </xf>
    <xf numFmtId="0" fontId="13" fillId="26" borderId="11" xfId="7" applyFont="1" applyFill="1" applyBorder="1" applyAlignment="1">
      <alignment horizontal="right" wrapText="1" indent="1"/>
    </xf>
    <xf numFmtId="0" fontId="41" fillId="26" borderId="34" xfId="11" applyFont="1" applyFill="1" applyBorder="1" applyAlignment="1">
      <alignment horizontal="center" wrapText="1"/>
    </xf>
    <xf numFmtId="0" fontId="41" fillId="26" borderId="34" xfId="11" applyFont="1" applyFill="1" applyBorder="1" applyAlignment="1">
      <alignment horizontal="center" wrapText="1"/>
    </xf>
    <xf numFmtId="0" fontId="15" fillId="26" borderId="21" xfId="7" applyFont="1" applyFill="1" applyBorder="1" applyAlignment="1">
      <alignment horizontal="right"/>
    </xf>
    <xf numFmtId="168" fontId="13" fillId="30" borderId="51" xfId="4" applyNumberFormat="1" applyFont="1" applyFill="1" applyBorder="1" applyAlignment="1">
      <alignment horizontal="right"/>
    </xf>
    <xf numFmtId="0" fontId="20" fillId="26" borderId="0" xfId="7" applyFont="1" applyFill="1" applyAlignment="1">
      <alignment horizontal="left"/>
    </xf>
    <xf numFmtId="0" fontId="38" fillId="26" borderId="0" xfId="7" applyFont="1" applyFill="1" applyAlignment="1">
      <alignment horizontal="left"/>
    </xf>
    <xf numFmtId="0" fontId="52" fillId="26" borderId="0" xfId="7" applyFill="1" applyAlignment="1">
      <alignment horizontal="left"/>
    </xf>
    <xf numFmtId="0" fontId="52" fillId="0" borderId="0" xfId="7" applyAlignment="1">
      <alignment horizontal="left"/>
    </xf>
    <xf numFmtId="0" fontId="21" fillId="26" borderId="21" xfId="7" applyFont="1" applyFill="1" applyBorder="1" applyAlignment="1">
      <alignment horizontal="left" wrapText="1"/>
    </xf>
    <xf numFmtId="0" fontId="42" fillId="26" borderId="0" xfId="7" applyFont="1" applyFill="1" applyAlignment="1">
      <alignment horizontal="left"/>
    </xf>
    <xf numFmtId="0" fontId="47" fillId="26" borderId="0" xfId="7" applyFont="1" applyFill="1" applyAlignment="1">
      <alignment horizontal="left"/>
    </xf>
    <xf numFmtId="0" fontId="42" fillId="26" borderId="21" xfId="7" applyFont="1" applyFill="1" applyBorder="1" applyAlignment="1">
      <alignment horizontal="left" wrapText="1"/>
    </xf>
    <xf numFmtId="0" fontId="42" fillId="26" borderId="0" xfId="7" applyFont="1" applyFill="1" applyAlignment="1">
      <alignment horizontal="left" indent="1"/>
    </xf>
    <xf numFmtId="0" fontId="42" fillId="0" borderId="0" xfId="7" applyFont="1" applyAlignment="1">
      <alignment horizontal="left"/>
    </xf>
    <xf numFmtId="0" fontId="42" fillId="39" borderId="0" xfId="7" applyFont="1" applyFill="1" applyAlignment="1">
      <alignment horizontal="left"/>
    </xf>
    <xf numFmtId="0" fontId="13" fillId="26" borderId="12" xfId="7" applyFont="1" applyFill="1" applyBorder="1" applyAlignment="1">
      <alignment wrapText="1"/>
    </xf>
    <xf numFmtId="0" fontId="43" fillId="41" borderId="18" xfId="8" applyFont="1" applyFill="1" applyBorder="1" applyAlignment="1" applyProtection="1">
      <alignment horizontal="center" vertical="center"/>
    </xf>
    <xf numFmtId="0" fontId="38" fillId="0" borderId="0" xfId="7" applyFont="1" applyProtection="1"/>
    <xf numFmtId="0" fontId="38" fillId="26" borderId="0" xfId="7" applyFont="1" applyFill="1" applyAlignment="1" applyProtection="1">
      <alignment wrapText="1"/>
    </xf>
    <xf numFmtId="0" fontId="38" fillId="26" borderId="0" xfId="7" applyFont="1" applyFill="1" applyProtection="1"/>
    <xf numFmtId="0" fontId="52" fillId="0" borderId="0" xfId="7" applyProtection="1"/>
    <xf numFmtId="0" fontId="12" fillId="26" borderId="0" xfId="7" applyFont="1" applyFill="1" applyAlignment="1" applyProtection="1">
      <alignment horizontal="left" vertical="top"/>
    </xf>
    <xf numFmtId="0" fontId="13" fillId="26" borderId="21" xfId="7" applyFont="1" applyFill="1" applyBorder="1" applyAlignment="1" applyProtection="1">
      <alignment horizontal="center" wrapText="1"/>
    </xf>
    <xf numFmtId="0" fontId="15" fillId="42" borderId="13" xfId="7" applyFont="1" applyFill="1" applyBorder="1" applyAlignment="1" applyProtection="1">
      <alignment horizontal="center" vertical="center"/>
    </xf>
    <xf numFmtId="168" fontId="38" fillId="26" borderId="39" xfId="7" applyNumberFormat="1" applyFont="1" applyFill="1" applyBorder="1" applyAlignment="1" applyProtection="1">
      <alignment horizontal="right"/>
    </xf>
    <xf numFmtId="168" fontId="15" fillId="26" borderId="10" xfId="48" applyNumberFormat="1" applyFont="1" applyFill="1" applyBorder="1" applyAlignment="1" applyProtection="1">
      <alignment horizontal="right"/>
    </xf>
    <xf numFmtId="0" fontId="13" fillId="26" borderId="9" xfId="7" applyFont="1" applyFill="1" applyBorder="1" applyAlignment="1" applyProtection="1">
      <alignment horizontal="left" wrapText="1"/>
    </xf>
    <xf numFmtId="168" fontId="13" fillId="26" borderId="9" xfId="48" applyNumberFormat="1" applyFont="1" applyFill="1" applyBorder="1" applyAlignment="1" applyProtection="1">
      <alignment horizontal="right"/>
    </xf>
    <xf numFmtId="0" fontId="38" fillId="26" borderId="0" xfId="7" applyFont="1" applyFill="1" applyAlignment="1" applyProtection="1">
      <alignment horizontal="right"/>
    </xf>
    <xf numFmtId="0" fontId="13" fillId="26" borderId="23" xfId="7" applyFont="1" applyFill="1" applyBorder="1" applyAlignment="1" applyProtection="1">
      <alignment wrapText="1"/>
    </xf>
    <xf numFmtId="0" fontId="38" fillId="26" borderId="23" xfId="7" applyFont="1" applyFill="1" applyBorder="1" applyProtection="1"/>
    <xf numFmtId="168" fontId="38" fillId="43" borderId="23" xfId="7" applyNumberFormat="1" applyFont="1" applyFill="1" applyBorder="1" applyAlignment="1" applyProtection="1">
      <alignment horizontal="right"/>
    </xf>
    <xf numFmtId="0" fontId="46" fillId="26" borderId="8" xfId="7" applyFont="1" applyFill="1" applyBorder="1" applyAlignment="1" applyProtection="1">
      <alignment horizontal="center"/>
    </xf>
    <xf numFmtId="168" fontId="15" fillId="26" borderId="8" xfId="48" applyNumberFormat="1" applyFont="1" applyFill="1" applyBorder="1" applyAlignment="1" applyProtection="1">
      <alignment horizontal="right"/>
    </xf>
    <xf numFmtId="0" fontId="46" fillId="26" borderId="10" xfId="7" applyFont="1" applyFill="1" applyBorder="1" applyAlignment="1" applyProtection="1">
      <alignment horizontal="center"/>
    </xf>
    <xf numFmtId="168" fontId="15" fillId="26" borderId="36" xfId="48" applyNumberFormat="1" applyFont="1" applyFill="1" applyBorder="1" applyAlignment="1" applyProtection="1">
      <alignment horizontal="right"/>
    </xf>
    <xf numFmtId="168" fontId="38" fillId="26" borderId="10" xfId="7" applyNumberFormat="1" applyFont="1" applyFill="1" applyBorder="1" applyAlignment="1" applyProtection="1">
      <alignment horizontal="right"/>
    </xf>
    <xf numFmtId="0" fontId="46" fillId="26" borderId="10" xfId="7" applyFont="1" applyFill="1" applyBorder="1" applyAlignment="1" applyProtection="1">
      <alignment horizontal="center" vertical="center"/>
    </xf>
    <xf numFmtId="0" fontId="46" fillId="26" borderId="9" xfId="7" applyFont="1" applyFill="1" applyBorder="1" applyAlignment="1" applyProtection="1">
      <alignment horizontal="center" vertical="center"/>
    </xf>
    <xf numFmtId="0" fontId="52" fillId="0" borderId="0" xfId="7" applyFill="1" applyBorder="1" applyProtection="1"/>
    <xf numFmtId="0" fontId="38" fillId="0" borderId="0" xfId="7" applyFont="1" applyFill="1" applyBorder="1" applyAlignment="1" applyProtection="1">
      <alignment wrapText="1"/>
    </xf>
    <xf numFmtId="0" fontId="38" fillId="0" borderId="0" xfId="7" applyFont="1" applyFill="1" applyBorder="1" applyProtection="1"/>
    <xf numFmtId="0" fontId="15" fillId="27" borderId="10" xfId="7" applyFont="1" applyFill="1" applyBorder="1" applyAlignment="1" applyProtection="1">
      <alignment horizontal="left" wrapText="1" indent="1"/>
    </xf>
    <xf numFmtId="0" fontId="15" fillId="27" borderId="39" xfId="7" applyFont="1" applyFill="1" applyBorder="1" applyAlignment="1" applyProtection="1">
      <alignment horizontal="left" wrapText="1" indent="1"/>
    </xf>
    <xf numFmtId="0" fontId="13" fillId="26" borderId="8" xfId="7" applyFont="1" applyFill="1" applyBorder="1" applyAlignment="1">
      <alignment horizontal="left" wrapText="1"/>
    </xf>
    <xf numFmtId="0" fontId="13" fillId="26" borderId="10" xfId="7" applyFont="1" applyFill="1" applyBorder="1" applyAlignment="1">
      <alignment horizontal="left" wrapText="1"/>
    </xf>
    <xf numFmtId="0" fontId="38" fillId="26" borderId="0" xfId="7" applyFont="1" applyFill="1" applyBorder="1"/>
    <xf numFmtId="168" fontId="49" fillId="26" borderId="21" xfId="7" applyNumberFormat="1" applyFont="1" applyFill="1" applyBorder="1" applyAlignment="1">
      <alignment horizontal="right"/>
    </xf>
    <xf numFmtId="0" fontId="50" fillId="26" borderId="21" xfId="7" applyFont="1" applyFill="1" applyBorder="1" applyAlignment="1">
      <alignment horizontal="left" wrapText="1"/>
    </xf>
    <xf numFmtId="0" fontId="45" fillId="26" borderId="0" xfId="7" applyFont="1" applyFill="1" applyBorder="1" applyAlignment="1"/>
    <xf numFmtId="0" fontId="4" fillId="26" borderId="0" xfId="7" applyFont="1" applyFill="1"/>
    <xf numFmtId="49" fontId="0" fillId="0" borderId="0" xfId="0" applyNumberFormat="1"/>
    <xf numFmtId="0" fontId="15" fillId="26" borderId="39" xfId="7" applyFont="1" applyFill="1" applyBorder="1" applyAlignment="1">
      <alignment horizontal="left" wrapText="1" indent="1"/>
    </xf>
    <xf numFmtId="168" fontId="15" fillId="26" borderId="39" xfId="7" applyNumberFormat="1" applyFont="1" applyFill="1" applyBorder="1" applyAlignment="1">
      <alignment horizontal="right"/>
    </xf>
    <xf numFmtId="0" fontId="51" fillId="26" borderId="15" xfId="9" applyFont="1" applyFill="1" applyBorder="1" applyAlignment="1">
      <alignment horizontal="center"/>
    </xf>
    <xf numFmtId="0" fontId="6" fillId="26" borderId="0" xfId="7" applyFont="1" applyFill="1" applyAlignment="1" applyProtection="1">
      <alignment vertical="center"/>
      <protection locked="0"/>
    </xf>
    <xf numFmtId="0" fontId="7" fillId="28" borderId="0" xfId="7" applyFont="1" applyFill="1" applyAlignment="1">
      <alignment horizontal="center" vertical="center"/>
    </xf>
    <xf numFmtId="0" fontId="13" fillId="26" borderId="12" xfId="7" applyFont="1" applyFill="1" applyBorder="1" applyAlignment="1">
      <alignment horizontal="center" wrapText="1"/>
    </xf>
    <xf numFmtId="0" fontId="45" fillId="0" borderId="13" xfId="7" applyFont="1" applyFill="1" applyBorder="1" applyAlignment="1">
      <alignment horizontal="left" wrapText="1"/>
    </xf>
    <xf numFmtId="0" fontId="13" fillId="26" borderId="12" xfId="7" applyFont="1" applyFill="1" applyBorder="1" applyAlignment="1">
      <alignment horizontal="left" wrapText="1"/>
    </xf>
    <xf numFmtId="0" fontId="45" fillId="27" borderId="13" xfId="7" applyFont="1" applyFill="1" applyBorder="1" applyAlignment="1">
      <alignment horizontal="left" wrapText="1"/>
    </xf>
    <xf numFmtId="0" fontId="45" fillId="26" borderId="13" xfId="7" applyFont="1" applyFill="1" applyBorder="1" applyAlignment="1">
      <alignment horizontal="left"/>
    </xf>
    <xf numFmtId="0" fontId="13" fillId="26" borderId="12" xfId="7" applyFont="1" applyFill="1" applyBorder="1" applyAlignment="1">
      <alignment horizontal="right"/>
    </xf>
    <xf numFmtId="0" fontId="13" fillId="26" borderId="11" xfId="7" applyFont="1" applyFill="1" applyBorder="1" applyAlignment="1">
      <alignment horizontal="center" vertical="center" wrapText="1"/>
    </xf>
    <xf numFmtId="0" fontId="13" fillId="26" borderId="11" xfId="7" applyFont="1" applyFill="1" applyBorder="1" applyAlignment="1">
      <alignment horizontal="right" wrapText="1"/>
    </xf>
    <xf numFmtId="0" fontId="15" fillId="26" borderId="10" xfId="7" applyFont="1" applyFill="1" applyBorder="1" applyAlignment="1">
      <alignment horizontal="left" wrapText="1" indent="1"/>
    </xf>
    <xf numFmtId="168" fontId="13" fillId="26" borderId="9" xfId="48" applyNumberFormat="1" applyFont="1" applyFill="1" applyBorder="1" applyAlignment="1">
      <alignment horizontal="left"/>
    </xf>
    <xf numFmtId="0" fontId="13" fillId="26" borderId="8" xfId="7" applyFont="1" applyFill="1" applyBorder="1" applyAlignment="1">
      <alignment horizontal="left" wrapText="1"/>
    </xf>
    <xf numFmtId="0" fontId="15" fillId="26" borderId="10" xfId="7" applyFont="1" applyFill="1" applyBorder="1" applyAlignment="1">
      <alignment horizontal="left" wrapText="1"/>
    </xf>
    <xf numFmtId="0" fontId="13" fillId="26" borderId="10" xfId="7" applyFont="1" applyFill="1" applyBorder="1" applyAlignment="1">
      <alignment horizontal="left" wrapText="1"/>
    </xf>
    <xf numFmtId="0" fontId="15" fillId="26" borderId="9" xfId="7" applyFont="1" applyFill="1" applyBorder="1" applyAlignment="1">
      <alignment horizontal="left" wrapText="1" indent="1"/>
    </xf>
    <xf numFmtId="168" fontId="15" fillId="26" borderId="10" xfId="48" applyNumberFormat="1" applyFont="1" applyFill="1" applyBorder="1" applyAlignment="1">
      <alignment horizontal="left"/>
    </xf>
    <xf numFmtId="0" fontId="12" fillId="26" borderId="0" xfId="7" applyFont="1" applyFill="1" applyAlignment="1">
      <alignment horizontal="left" vertical="top" wrapText="1"/>
    </xf>
    <xf numFmtId="0" fontId="13" fillId="26" borderId="21" xfId="7" applyFont="1" applyFill="1" applyBorder="1" applyAlignment="1">
      <alignment horizontal="center" wrapText="1"/>
    </xf>
    <xf numFmtId="0" fontId="15" fillId="26" borderId="39" xfId="7" applyFont="1" applyFill="1" applyBorder="1" applyAlignment="1">
      <alignment horizontal="left"/>
    </xf>
    <xf numFmtId="0" fontId="15" fillId="27" borderId="10" xfId="7" applyFont="1" applyFill="1" applyBorder="1" applyAlignment="1" applyProtection="1">
      <alignment horizontal="left" wrapText="1" indent="1"/>
    </xf>
    <xf numFmtId="0" fontId="15" fillId="27" borderId="9" xfId="7" applyFont="1" applyFill="1" applyBorder="1" applyAlignment="1" applyProtection="1">
      <alignment horizontal="left" wrapText="1" indent="1"/>
    </xf>
    <xf numFmtId="0" fontId="15" fillId="27" borderId="10" xfId="7" applyFont="1" applyFill="1" applyBorder="1" applyAlignment="1" applyProtection="1">
      <alignment horizontal="left" wrapText="1"/>
    </xf>
    <xf numFmtId="0" fontId="13" fillId="27" borderId="10" xfId="7" applyFont="1" applyFill="1" applyBorder="1" applyAlignment="1" applyProtection="1">
      <alignment horizontal="left" wrapText="1"/>
    </xf>
    <xf numFmtId="168" fontId="15" fillId="27" borderId="10" xfId="48" applyNumberFormat="1" applyFont="1" applyFill="1" applyBorder="1" applyAlignment="1" applyProtection="1">
      <alignment horizontal="left"/>
    </xf>
    <xf numFmtId="168" fontId="13" fillId="26" borderId="9" xfId="48" applyNumberFormat="1" applyFont="1" applyFill="1" applyBorder="1" applyAlignment="1" applyProtection="1">
      <alignment horizontal="left"/>
    </xf>
    <xf numFmtId="0" fontId="13" fillId="27" borderId="8" xfId="7" applyFont="1" applyFill="1" applyBorder="1" applyAlignment="1" applyProtection="1">
      <alignment horizontal="left" wrapText="1"/>
    </xf>
    <xf numFmtId="0" fontId="12" fillId="26" borderId="0" xfId="7" applyFont="1" applyFill="1" applyAlignment="1" applyProtection="1">
      <alignment horizontal="left" vertical="top" wrapText="1"/>
    </xf>
    <xf numFmtId="0" fontId="13" fillId="26" borderId="21" xfId="7" applyFont="1" applyFill="1" applyBorder="1" applyAlignment="1" applyProtection="1">
      <alignment horizontal="center" wrapText="1"/>
    </xf>
    <xf numFmtId="0" fontId="38" fillId="27" borderId="39" xfId="7" applyFont="1" applyFill="1" applyBorder="1" applyAlignment="1" applyProtection="1">
      <alignment horizontal="left"/>
    </xf>
    <xf numFmtId="0" fontId="21" fillId="26" borderId="34" xfId="11" applyFont="1" applyFill="1" applyBorder="1" applyAlignment="1">
      <alignment horizontal="center" wrapText="1"/>
    </xf>
    <xf numFmtId="0" fontId="40" fillId="26" borderId="34" xfId="11" applyFont="1" applyFill="1" applyBorder="1" applyAlignment="1">
      <alignment horizontal="center" wrapText="1"/>
    </xf>
    <xf numFmtId="0" fontId="41" fillId="26" borderId="34" xfId="11" applyFont="1" applyFill="1" applyBorder="1" applyAlignment="1">
      <alignment horizontal="center" wrapText="1"/>
    </xf>
  </cellXfs>
  <cellStyles count="85">
    <cellStyle name="20 % - Accent1" xfId="13"/>
    <cellStyle name="20 % - Accent2" xfId="14"/>
    <cellStyle name="20 % - Accent3" xfId="15"/>
    <cellStyle name="20 % - Accent4" xfId="16"/>
    <cellStyle name="20 % - Accent5" xfId="17"/>
    <cellStyle name="20 % - Accent6" xfId="18"/>
    <cellStyle name="20% - Accent1" xfId="50"/>
    <cellStyle name="20% - Accent2" xfId="51"/>
    <cellStyle name="20% - Accent3" xfId="52"/>
    <cellStyle name="20% - Accent4" xfId="53"/>
    <cellStyle name="20% - Accent5" xfId="54"/>
    <cellStyle name="20% - Accent6" xfId="55"/>
    <cellStyle name="40 % - Accent1" xfId="19"/>
    <cellStyle name="40 % - Accent2" xfId="20"/>
    <cellStyle name="40 % - Accent3" xfId="21"/>
    <cellStyle name="40 % - Accent4" xfId="22"/>
    <cellStyle name="40 % - Accent5" xfId="23"/>
    <cellStyle name="40 % - Accent6" xfId="24"/>
    <cellStyle name="40% - Accent1" xfId="56"/>
    <cellStyle name="40% - Accent2" xfId="57"/>
    <cellStyle name="40% - Accent3" xfId="58"/>
    <cellStyle name="40% - Accent4" xfId="59"/>
    <cellStyle name="40% - Accent5" xfId="60"/>
    <cellStyle name="40% - Accent6" xfId="61"/>
    <cellStyle name="49" xfId="84"/>
    <cellStyle name="60 % - Accent1" xfId="25"/>
    <cellStyle name="60 % - Accent2" xfId="26"/>
    <cellStyle name="60 % - Accent3" xfId="27"/>
    <cellStyle name="60 % - Accent4" xfId="28"/>
    <cellStyle name="60 % - Accent5" xfId="29"/>
    <cellStyle name="60 % - Accent6" xfId="30"/>
    <cellStyle name="60% - Accent1" xfId="62"/>
    <cellStyle name="60% - Accent2" xfId="63"/>
    <cellStyle name="60% - Accent3" xfId="64"/>
    <cellStyle name="60% - Accent4" xfId="65"/>
    <cellStyle name="60% - Accent5" xfId="66"/>
    <cellStyle name="60% - Accent6" xfId="67"/>
    <cellStyle name="Avertissement" xfId="31"/>
    <cellStyle name="Bad" xfId="68"/>
    <cellStyle name="Calcul" xfId="32"/>
    <cellStyle name="Calculation" xfId="69"/>
    <cellStyle name="Cellule liée" xfId="33"/>
    <cellStyle name="Check Cell" xfId="70"/>
    <cellStyle name="Comma" xfId="4"/>
    <cellStyle name="Comma [0]" xfId="5"/>
    <cellStyle name="Comma 5" xfId="83"/>
    <cellStyle name="Comma_MAIN" xfId="34"/>
    <cellStyle name="Comma_S.25.03" xfId="48"/>
    <cellStyle name="Currency" xfId="2"/>
    <cellStyle name="Currency [0]" xfId="3"/>
    <cellStyle name="Entrée" xfId="35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Hyperlink" xfId="9"/>
    <cellStyle name="Input" xfId="77"/>
    <cellStyle name="Insatisfaisant" xfId="36"/>
    <cellStyle name="Lien hypertexte" xfId="8"/>
    <cellStyle name="Linked Cell" xfId="78"/>
    <cellStyle name="Milliers" xfId="49"/>
    <cellStyle name="Milliers 2" xfId="12"/>
    <cellStyle name="Neutral" xfId="79"/>
    <cellStyle name="Neutre" xfId="37"/>
    <cellStyle name="Normal" xfId="0" builtinId="0"/>
    <cellStyle name="Normal 2" xfId="6"/>
    <cellStyle name="Normal 2 2" xfId="7"/>
    <cellStyle name="Normal 2_MAIN" xfId="38"/>
    <cellStyle name="Normal 3" xfId="11"/>
    <cellStyle name="Output" xfId="80"/>
    <cellStyle name="Percent" xfId="1"/>
    <cellStyle name="Pourcentage 2" xfId="10"/>
    <cellStyle name="Satisfaisant" xfId="39"/>
    <cellStyle name="Sortie" xfId="40"/>
    <cellStyle name="Texte explicatif" xfId="41"/>
    <cellStyle name="Title" xfId="81"/>
    <cellStyle name="Titre" xfId="42"/>
    <cellStyle name="Titre 1" xfId="43"/>
    <cellStyle name="Titre 2" xfId="44"/>
    <cellStyle name="Titre 3" xfId="45"/>
    <cellStyle name="Titre 4" xfId="46"/>
    <cellStyle name="Vérification" xfId="47"/>
    <cellStyle name="Warning Text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15952</xdr:colOff>
      <xdr:row>1</xdr:row>
      <xdr:rowOff>51276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837" r="12539" b="11392"/>
        <a:stretch>
          <a:fillRect/>
        </a:stretch>
      </xdr:blipFill>
      <xdr:spPr>
        <a:xfrm>
          <a:off x="771525" y="0"/>
          <a:ext cx="5772150" cy="200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</xdr:row>
      <xdr:rowOff>121920</xdr:rowOff>
    </xdr:from>
    <xdr:to>
      <xdr:col>0</xdr:col>
      <xdr:colOff>205721</xdr:colOff>
      <xdr:row>26</xdr:row>
      <xdr:rowOff>33571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19100"/>
          <a:ext cx="152400" cy="51149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150495</xdr:colOff>
      <xdr:row>0</xdr:row>
      <xdr:rowOff>0</xdr:rowOff>
    </xdr:from>
    <xdr:to>
      <xdr:col>22</xdr:col>
      <xdr:colOff>57150</xdr:colOff>
      <xdr:row>1</xdr:row>
      <xdr:rowOff>28552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0675" y="0"/>
          <a:ext cx="8639175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62865</xdr:colOff>
      <xdr:row>26</xdr:row>
      <xdr:rowOff>169545</xdr:rowOff>
    </xdr:from>
    <xdr:to>
      <xdr:col>0</xdr:col>
      <xdr:colOff>215246</xdr:colOff>
      <xdr:row>48</xdr:row>
      <xdr:rowOff>138346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667375"/>
          <a:ext cx="152400" cy="51149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76200</xdr:colOff>
      <xdr:row>49</xdr:row>
      <xdr:rowOff>361950</xdr:rowOff>
    </xdr:from>
    <xdr:to>
      <xdr:col>0</xdr:col>
      <xdr:colOff>228581</xdr:colOff>
      <xdr:row>71</xdr:row>
      <xdr:rowOff>178351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1220450"/>
          <a:ext cx="152400" cy="51149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66675</xdr:colOff>
      <xdr:row>72</xdr:row>
      <xdr:rowOff>409575</xdr:rowOff>
    </xdr:from>
    <xdr:to>
      <xdr:col>0</xdr:col>
      <xdr:colOff>219056</xdr:colOff>
      <xdr:row>94</xdr:row>
      <xdr:rowOff>168826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6783050"/>
          <a:ext cx="152400" cy="51149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10</xdr:col>
      <xdr:colOff>63652</xdr:colOff>
      <xdr:row>1</xdr:row>
      <xdr:rowOff>28552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0"/>
          <a:ext cx="8572500" cy="1809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9525</xdr:colOff>
      <xdr:row>0</xdr:row>
      <xdr:rowOff>203668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811" r="12513" b="11366"/>
        <a:stretch>
          <a:fillRect/>
        </a:stretch>
      </xdr:blipFill>
      <xdr:spPr>
        <a:xfrm>
          <a:off x="457200" y="0"/>
          <a:ext cx="5600700" cy="200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95251</xdr:colOff>
      <xdr:row>2</xdr:row>
      <xdr:rowOff>127634</xdr:rowOff>
    </xdr:from>
    <xdr:to>
      <xdr:col>0</xdr:col>
      <xdr:colOff>333375</xdr:colOff>
      <xdr:row>60</xdr:row>
      <xdr:rowOff>76049</xdr:rowOff>
    </xdr:to>
    <xdr:grpSp>
      <xdr:nvGrpSpPr>
        <xdr:cNvPr id="3" name="Group 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pSpPr>
          <a:grpSpLocks/>
        </xdr:cNvGrpSpPr>
      </xdr:nvGrpSpPr>
      <xdr:grpSpPr>
        <a:xfrm>
          <a:off x="95250" y="381000"/>
          <a:ext cx="238125" cy="8401050"/>
          <a:chOff x="76201" y="485775"/>
          <a:chExt cx="238124" cy="8851190"/>
        </a:xfrm>
      </xdr:grpSpPr>
      <xdr:pic>
        <xdr:nvPicPr>
          <xdr:cNvPr id="4" name="Picture 2">
            <a:extLst>
              <a:ext uri="{FF2B5EF4-FFF2-40B4-BE49-F238E27FC236}">
                <a16:creationId xmlns:a16="http://schemas.microsoft.com/office/drawing/2014/main" xmlns="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rcRect r="6915"/>
          <a:stretch>
            <a:fillRect/>
          </a:stretch>
        </xdr:blipFill>
        <xdr:spPr>
          <a:xfrm>
            <a:off x="76201" y="485775"/>
            <a:ext cx="238124" cy="6952610"/>
          </a:xfrm>
          <a:prstGeom prst="rect">
            <a:avLst/>
          </a:prstGeom>
          <a:ln>
            <a:noFill/>
          </a:ln>
        </xdr:spPr>
      </xdr:pic>
      <xdr:pic>
        <xdr:nvPicPr>
          <xdr:cNvPr id="5" name="Picture 3">
            <a:extLst>
              <a:ext uri="{FF2B5EF4-FFF2-40B4-BE49-F238E27FC236}">
                <a16:creationId xmlns:a16="http://schemas.microsoft.com/office/drawing/2014/main" xmlns="" id="{00000000-0008-0000-04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r="4173"/>
          <a:stretch>
            <a:fillRect/>
          </a:stretch>
        </xdr:blipFill>
        <xdr:spPr>
          <a:xfrm>
            <a:off x="78225" y="7279063"/>
            <a:ext cx="236100" cy="2057902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</xdr:colOff>
      <xdr:row>0</xdr:row>
      <xdr:rowOff>203543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811" r="12513" b="11366"/>
        <a:stretch>
          <a:fillRect/>
        </a:stretch>
      </xdr:blipFill>
      <xdr:spPr>
        <a:xfrm>
          <a:off x="428625" y="0"/>
          <a:ext cx="5610225" cy="200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152400</xdr:colOff>
      <xdr:row>4</xdr:row>
      <xdr:rowOff>9525</xdr:rowOff>
    </xdr:from>
    <xdr:to>
      <xdr:col>0</xdr:col>
      <xdr:colOff>390524</xdr:colOff>
      <xdr:row>62</xdr:row>
      <xdr:rowOff>2465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pSpPr>
          <a:grpSpLocks/>
        </xdr:cNvGrpSpPr>
      </xdr:nvGrpSpPr>
      <xdr:grpSpPr>
        <a:xfrm>
          <a:off x="152400" y="762000"/>
          <a:ext cx="238125" cy="8439150"/>
          <a:chOff x="76201" y="485775"/>
          <a:chExt cx="238124" cy="885119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rcRect r="6915"/>
          <a:stretch>
            <a:fillRect/>
          </a:stretch>
        </xdr:blipFill>
        <xdr:spPr>
          <a:xfrm>
            <a:off x="76201" y="485775"/>
            <a:ext cx="238124" cy="6952610"/>
          </a:xfrm>
          <a:prstGeom prst="rect">
            <a:avLst/>
          </a:prstGeom>
          <a:ln>
            <a:noFill/>
          </a:ln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r="4173"/>
          <a:stretch>
            <a:fillRect/>
          </a:stretch>
        </xdr:blipFill>
        <xdr:spPr>
          <a:xfrm>
            <a:off x="78225" y="7279063"/>
            <a:ext cx="236100" cy="2057902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12</xdr:col>
      <xdr:colOff>73962</xdr:colOff>
      <xdr:row>0</xdr:row>
      <xdr:rowOff>180952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0"/>
          <a:ext cx="8620125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152381</xdr:colOff>
      <xdr:row>38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523875"/>
          <a:ext cx="152400" cy="5753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14</xdr:col>
      <xdr:colOff>220197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0"/>
          <a:ext cx="8620125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152381</xdr:colOff>
      <xdr:row>41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523875"/>
          <a:ext cx="152400" cy="57816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7</xdr:col>
      <xdr:colOff>29697</xdr:colOff>
      <xdr:row>0</xdr:row>
      <xdr:rowOff>180952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0"/>
          <a:ext cx="8620125" cy="1809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11</xdr:col>
      <xdr:colOff>13449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0"/>
          <a:ext cx="8629650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552450</xdr:colOff>
      <xdr:row>3</xdr:row>
      <xdr:rowOff>0</xdr:rowOff>
    </xdr:from>
    <xdr:to>
      <xdr:col>1</xdr:col>
      <xdr:colOff>123806</xdr:colOff>
      <xdr:row>41</xdr:row>
      <xdr:rowOff>99403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523875"/>
          <a:ext cx="123825" cy="5753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11</xdr:col>
      <xdr:colOff>3924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0"/>
          <a:ext cx="8629650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552450</xdr:colOff>
      <xdr:row>3</xdr:row>
      <xdr:rowOff>0</xdr:rowOff>
    </xdr:from>
    <xdr:to>
      <xdr:col>1</xdr:col>
      <xdr:colOff>123806</xdr:colOff>
      <xdr:row>42</xdr:row>
      <xdr:rowOff>59398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542925"/>
          <a:ext cx="123825" cy="5791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578321</xdr:colOff>
      <xdr:row>0</xdr:row>
      <xdr:rowOff>180952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0"/>
          <a:ext cx="8639175" cy="1809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441960</xdr:colOff>
      <xdr:row>1</xdr:row>
      <xdr:rowOff>106680</xdr:rowOff>
    </xdr:from>
    <xdr:to>
      <xdr:col>0</xdr:col>
      <xdr:colOff>569576</xdr:colOff>
      <xdr:row>33</xdr:row>
      <xdr:rowOff>152408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342900"/>
          <a:ext cx="123825" cy="5867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434340</xdr:colOff>
      <xdr:row>40</xdr:row>
      <xdr:rowOff>99060</xdr:rowOff>
    </xdr:from>
    <xdr:to>
      <xdr:col>0</xdr:col>
      <xdr:colOff>561956</xdr:colOff>
      <xdr:row>66</xdr:row>
      <xdr:rowOff>42477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7305675"/>
          <a:ext cx="123825" cy="5676900"/>
        </a:xfrm>
        <a:prstGeom prst="rect">
          <a:avLst/>
        </a:prstGeom>
        <a:ln>
          <a:noFill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9C5E97F-4F8C-40A8-AAC9-4F0B99457835}" diskRevisions="1" revisionId="45" version="3">
  <header guid="{13A9935F-7750-49F9-B6FA-092DC41A7C9E}" dateTime="2017-06-30T11:14:32" maxSheetId="25" userName="AYGUN Arda" r:id="rId1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  <header guid="{E6044EE9-0098-4C39-A2CA-257DBF3E8E4B}" dateTime="2017-06-30T11:18:59" maxSheetId="25" userName="AYGUN Arda" r:id="rId2" minRId="1" maxRId="4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  <reviewedList count="4">
      <reviewed rId="1"/>
      <reviewed rId="2"/>
      <reviewed rId="3"/>
      <reviewed rId="4"/>
    </reviewedList>
  </header>
  <header guid="{49C5E97F-4F8C-40A8-AAC9-4F0B99457835}" dateTime="2017-06-30T14:17:42" maxSheetId="25" userName="AYGUN Arda" r:id="rId3">
    <sheetIdMap count="2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7">
    <oc r="E4" t="inlineStr">
      <is>
        <t>Line of business* for Non-life insurance and reinsurance obligations 
(direct business and accepted proportional reinsurance)</t>
      </is>
    </oc>
    <nc r="E4" t="inlineStr">
      <is>
        <t>Line of business for Non-life insurance and reinsurance obligations 
(direct business and accepted proportional reinsurance)</t>
      </is>
    </nc>
  </rcc>
  <rcc rId="2" sId="7">
    <oc r="C34" t="inlineStr">
      <is>
        <t>*The table above presents lines of business applicable to SCOR (empty columns for the following lines of business have been omitted in Direct business and accepted proportional reinsurance lines: Medical expense insurance, Other motor insurance, Legal expense insurance, Assistance)</t>
      </is>
    </oc>
    <nc r="C34" t="inlineStr">
      <is>
        <t>The table above presents lines of business applicable to SCOR.</t>
      </is>
    </nc>
  </rcc>
  <rcc rId="3" sId="11">
    <oc r="E5" t="inlineStr">
      <is>
        <t>Line of business* for Life reinsurance obligations</t>
      </is>
    </oc>
    <nc r="E5" t="inlineStr">
      <is>
        <t>Line of business for Life reinsurance obligations</t>
      </is>
    </nc>
  </rcc>
  <rcc rId="4" sId="11">
    <oc r="C27" t="inlineStr">
      <is>
        <t>*The table above presents lines of business applicable to SCOR (empty columns for the following lines of business for life insurance have been omitted: health insurance, insurance with profit participation, index-linked and unit-linked insurance, other life insurance, annuities stemming from Non-life insurance contracts)</t>
      </is>
    </oc>
    <nc r="C27" t="inlineStr">
      <is>
        <t>The table above presents lines of business applicable to SCOR.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99FD40-41F2-4E10-9D73-3081630A1721}" action="delete"/>
  <rdn rId="0" localSheetId="2" customView="1" name="Z_CE99FD40_41F2_4E10_9D73_3081630A1721_.wvu.Cols" hidden="1" oldHidden="1">
    <formula>MAIN!$D:$D</formula>
    <oldFormula>MAIN!$D:$D</oldFormula>
  </rdn>
  <rdn rId="0" localSheetId="3" customView="1" name="Z_CE99FD40_41F2_4E10_9D73_3081630A1721_.wvu.Rows" hidden="1" oldHidden="1">
    <formula>S.02.01_1_EN!$6:$6</formula>
    <oldFormula>S.02.01_1_EN!$6:$6</oldFormula>
  </rdn>
  <rdn rId="0" localSheetId="3" customView="1" name="Z_CE99FD40_41F2_4E10_9D73_3081630A1721_.wvu.Cols" hidden="1" oldHidden="1">
    <formula>S.02.01_1_EN!$C:$C</formula>
    <oldFormula>S.02.01_1_EN!$C:$C</oldFormula>
  </rdn>
  <rdn rId="0" localSheetId="4" customView="1" name="Z_CE99FD40_41F2_4E10_9D73_3081630A1721_.wvu.Rows" hidden="1" oldHidden="1">
    <formula>S.02.01_1_FR!$6:$6</formula>
    <oldFormula>S.02.01_1_FR!$6:$6</oldFormula>
  </rdn>
  <rdn rId="0" localSheetId="4" customView="1" name="Z_CE99FD40_41F2_4E10_9D73_3081630A1721_.wvu.Cols" hidden="1" oldHidden="1">
    <formula>S.02.01_1_FR!$C:$C</formula>
    <oldFormula>S.02.01_1_FR!$C:$C</oldFormula>
  </rdn>
  <rdn rId="0" localSheetId="5" customView="1" name="Z_CE99FD40_41F2_4E10_9D73_3081630A1721_.wvu.Rows" hidden="1" oldHidden="1">
    <formula>S.02.01_2_EN!$6:$6</formula>
    <oldFormula>S.02.01_2_EN!$6:$6</oldFormula>
  </rdn>
  <rdn rId="0" localSheetId="5" customView="1" name="Z_CE99FD40_41F2_4E10_9D73_3081630A1721_.wvu.Cols" hidden="1" oldHidden="1">
    <formula>S.02.01_2_EN!$C:$C</formula>
    <oldFormula>S.02.01_2_EN!$C:$C</oldFormula>
  </rdn>
  <rdn rId="0" localSheetId="6" customView="1" name="Z_CE99FD40_41F2_4E10_9D73_3081630A1721_.wvu.Rows" hidden="1" oldHidden="1">
    <formula>S.02.01_2_FR!$6:$6</formula>
    <oldFormula>S.02.01_2_FR!$6:$6</oldFormula>
  </rdn>
  <rdn rId="0" localSheetId="6" customView="1" name="Z_CE99FD40_41F2_4E10_9D73_3081630A1721_.wvu.Cols" hidden="1" oldHidden="1">
    <formula>S.02.01_2_FR!$C:$C</formula>
    <oldFormula>S.02.01_2_FR!$C:$C</oldFormula>
  </rdn>
  <rdn rId="0" localSheetId="7" customView="1" name="Z_CE99FD40_41F2_4E10_9D73_3081630A1721_.wvu.Rows" hidden="1" oldHidden="1">
    <formula>S.05.01_1_EN!$6:$6</formula>
    <oldFormula>S.05.01_1_EN!$6:$6</oldFormula>
  </rdn>
  <rdn rId="0" localSheetId="7" customView="1" name="Z_CE99FD40_41F2_4E10_9D73_3081630A1721_.wvu.Cols" hidden="1" oldHidden="1">
    <formula>S.05.01_1_EN!$D:$D</formula>
    <oldFormula>S.05.01_1_EN!$D:$D</oldFormula>
  </rdn>
  <rdn rId="0" localSheetId="8" customView="1" name="Z_CE99FD40_41F2_4E10_9D73_3081630A1721_.wvu.Rows" hidden="1" oldHidden="1">
    <formula>S.05.01_1_FR!$6:$6</formula>
    <oldFormula>S.05.01_1_FR!$6:$6</oldFormula>
  </rdn>
  <rdn rId="0" localSheetId="8" customView="1" name="Z_CE99FD40_41F2_4E10_9D73_3081630A1721_.wvu.Cols" hidden="1" oldHidden="1">
    <formula>S.05.01_1_FR!$D:$D</formula>
    <oldFormula>S.05.01_1_FR!$D:$D</oldFormula>
  </rdn>
  <rdn rId="0" localSheetId="9" customView="1" name="Z_CE99FD40_41F2_4E10_9D73_3081630A1721_.wvu.Rows" hidden="1" oldHidden="1">
    <formula>S.05.01_2_EN!$6:$6</formula>
    <oldFormula>S.05.01_2_EN!$6:$6</oldFormula>
  </rdn>
  <rdn rId="0" localSheetId="9" customView="1" name="Z_CE99FD40_41F2_4E10_9D73_3081630A1721_.wvu.Cols" hidden="1" oldHidden="1">
    <formula>S.05.01_2_EN!$D:$F</formula>
    <oldFormula>S.05.01_2_EN!$D:$F</oldFormula>
  </rdn>
  <rdn rId="0" localSheetId="10" customView="1" name="Z_CE99FD40_41F2_4E10_9D73_3081630A1721_.wvu.Rows" hidden="1" oldHidden="1">
    <formula>S.05.01_2_FR!$6:$6</formula>
    <oldFormula>S.05.01_2_FR!$6:$6</oldFormula>
  </rdn>
  <rdn rId="0" localSheetId="10" customView="1" name="Z_CE99FD40_41F2_4E10_9D73_3081630A1721_.wvu.Cols" hidden="1" oldHidden="1">
    <formula>S.05.01_2_FR!$D:$F</formula>
    <oldFormula>S.05.01_2_FR!$D:$F</oldFormula>
  </rdn>
  <rdn rId="0" localSheetId="11" customView="1" name="Z_CE99FD40_41F2_4E10_9D73_3081630A1721_.wvu.Rows" hidden="1" oldHidden="1">
    <formula>S.05.01_3_EN!$7:$7</formula>
    <oldFormula>S.05.01_3_EN!$7:$7</oldFormula>
  </rdn>
  <rdn rId="0" localSheetId="11" customView="1" name="Z_CE99FD40_41F2_4E10_9D73_3081630A1721_.wvu.Cols" hidden="1" oldHidden="1">
    <formula>S.05.01_3_EN!$D:$D</formula>
    <oldFormula>S.05.01_3_EN!$D:$D</oldFormula>
  </rdn>
  <rdn rId="0" localSheetId="12" customView="1" name="Z_CE99FD40_41F2_4E10_9D73_3081630A1721_.wvu.Rows" hidden="1" oldHidden="1">
    <formula>S.05.01_3_FR!$7:$7</formula>
    <oldFormula>S.05.01_3_FR!$7:$7</oldFormula>
  </rdn>
  <rdn rId="0" localSheetId="12" customView="1" name="Z_CE99FD40_41F2_4E10_9D73_3081630A1721_.wvu.Cols" hidden="1" oldHidden="1">
    <formula>S.05.01_3_FR!$D:$D</formula>
    <oldFormula>S.05.01_3_FR!$D:$D</oldFormula>
  </rdn>
  <rdn rId="0" localSheetId="13" customView="1" name="Z_CE99FD40_41F2_4E10_9D73_3081630A1721_.wvu.Rows" hidden="1" oldHidden="1">
    <formula>S.05.02_1_EN!$5:$5,S.05.02_1_EN!$7:$7</formula>
    <oldFormula>S.05.02_1_EN!$5:$5,S.05.02_1_EN!$7:$7</oldFormula>
  </rdn>
  <rdn rId="0" localSheetId="13" customView="1" name="Z_CE99FD40_41F2_4E10_9D73_3081630A1721_.wvu.Cols" hidden="1" oldHidden="1">
    <formula>S.05.02_1_EN!$D:$D</formula>
    <oldFormula>S.05.02_1_EN!$D:$D</oldFormula>
  </rdn>
  <rdn rId="0" localSheetId="14" customView="1" name="Z_CE99FD40_41F2_4E10_9D73_3081630A1721_.wvu.Rows" hidden="1" oldHidden="1">
    <formula>S.05.02_1_FR!$5:$5,S.05.02_1_FR!$7:$7</formula>
    <oldFormula>S.05.02_1_FR!$5:$5,S.05.02_1_FR!$7:$7</oldFormula>
  </rdn>
  <rdn rId="0" localSheetId="14" customView="1" name="Z_CE99FD40_41F2_4E10_9D73_3081630A1721_.wvu.Cols" hidden="1" oldHidden="1">
    <formula>S.05.02_1_FR!$D:$D</formula>
    <oldFormula>S.05.02_1_FR!$D:$D</oldFormula>
  </rdn>
  <rdn rId="0" localSheetId="15" customView="1" name="Z_CE99FD40_41F2_4E10_9D73_3081630A1721_.wvu.Rows" hidden="1" oldHidden="1">
    <formula>S.05.02_2_EN!$5:$5,S.05.02_2_EN!$7:$7</formula>
    <oldFormula>S.05.02_2_EN!$5:$5,S.05.02_2_EN!$7:$7</oldFormula>
  </rdn>
  <rdn rId="0" localSheetId="15" customView="1" name="Z_CE99FD40_41F2_4E10_9D73_3081630A1721_.wvu.Cols" hidden="1" oldHidden="1">
    <formula>S.05.02_2_EN!$D:$D</formula>
    <oldFormula>S.05.02_2_EN!$D:$D</oldFormula>
  </rdn>
  <rdn rId="0" localSheetId="16" customView="1" name="Z_CE99FD40_41F2_4E10_9D73_3081630A1721_.wvu.Rows" hidden="1" oldHidden="1">
    <formula>S.05.02_2_FR!$5:$5,S.05.02_2_FR!$7:$7</formula>
    <oldFormula>S.05.02_2_FR!$5:$5,S.05.02_2_FR!$7:$7</oldFormula>
  </rdn>
  <rdn rId="0" localSheetId="16" customView="1" name="Z_CE99FD40_41F2_4E10_9D73_3081630A1721_.wvu.Cols" hidden="1" oldHidden="1">
    <formula>S.05.02_2_FR!$D:$D</formula>
    <oldFormula>S.05.02_2_FR!$D:$D</oldFormula>
  </rdn>
  <rdn rId="0" localSheetId="17" customView="1" name="Z_CE99FD40_41F2_4E10_9D73_3081630A1721_.wvu.Rows" hidden="1" oldHidden="1">
    <formula>S.23.01_EN!$5:$5,S.23.01_EN!$43:$43,S.23.01_EN!$78:$78</formula>
    <oldFormula>S.23.01_EN!$5:$5,S.23.01_EN!$43:$43,S.23.01_EN!$78:$78</oldFormula>
  </rdn>
  <rdn rId="0" localSheetId="17" customView="1" name="Z_CE99FD40_41F2_4E10_9D73_3081630A1721_.wvu.Cols" hidden="1" oldHidden="1">
    <formula>S.23.01_EN!$D:$D</formula>
    <oldFormula>S.23.01_EN!$D:$D</oldFormula>
  </rdn>
  <rdn rId="0" localSheetId="18" customView="1" name="Z_CE99FD40_41F2_4E10_9D73_3081630A1721_.wvu.Rows" hidden="1" oldHidden="1">
    <formula>S.23.01_FR!$5:$5</formula>
    <oldFormula>S.23.01_FR!$5:$5</oldFormula>
  </rdn>
  <rdn rId="0" localSheetId="18" customView="1" name="Z_CE99FD40_41F2_4E10_9D73_3081630A1721_.wvu.Cols" hidden="1" oldHidden="1">
    <formula>S.23.01_FR!$D:$D</formula>
    <oldFormula>S.23.01_FR!$D:$D</oldFormula>
  </rdn>
  <rdn rId="0" localSheetId="19" customView="1" name="Z_CE99FD40_41F2_4E10_9D73_3081630A1721_.wvu.PrintArea" hidden="1" oldHidden="1">
    <formula>S.25.03_EN!$C$3:$F$40</formula>
    <oldFormula>S.25.03_EN!$C$3:$F$40</oldFormula>
  </rdn>
  <rdn rId="0" localSheetId="19" customView="1" name="Z_CE99FD40_41F2_4E10_9D73_3081630A1721_.wvu.Rows" hidden="1" oldHidden="1">
    <formula>S.25.03_EN!$5:$5,S.25.03_EN!$11:$15,S.25.03_EN!$18:$18</formula>
    <oldFormula>S.25.03_EN!$5:$5,S.25.03_EN!$11:$15,S.25.03_EN!$18:$18</oldFormula>
  </rdn>
  <rdn rId="0" localSheetId="19" customView="1" name="Z_CE99FD40_41F2_4E10_9D73_3081630A1721_.wvu.Cols" hidden="1" oldHidden="1">
    <formula>S.25.03_EN!$E:$E</formula>
    <oldFormula>S.25.03_EN!$E:$E</oldFormula>
  </rdn>
  <rdn rId="0" localSheetId="20" customView="1" name="Z_CE99FD40_41F2_4E10_9D73_3081630A1721_.wvu.PrintArea" hidden="1" oldHidden="1">
    <formula>S.25.03_FR!$C$3:$F$40</formula>
    <oldFormula>S.25.03_FR!$C$3:$F$40</oldFormula>
  </rdn>
  <rdn rId="0" localSheetId="20" customView="1" name="Z_CE99FD40_41F2_4E10_9D73_3081630A1721_.wvu.Rows" hidden="1" oldHidden="1">
    <formula>S.25.03_FR!$5:$5,S.25.03_FR!$18:$18</formula>
    <oldFormula>S.25.03_FR!$5:$5,S.25.03_FR!$18:$18</oldFormula>
  </rdn>
  <rdn rId="0" localSheetId="20" customView="1" name="Z_CE99FD40_41F2_4E10_9D73_3081630A1721_.wvu.Cols" hidden="1" oldHidden="1">
    <formula>S.25.03_FR!$E:$E</formula>
    <oldFormula>S.25.03_FR!$E:$E</oldFormula>
  </rdn>
  <rdn rId="0" localSheetId="21" customView="1" name="Z_CE99FD40_41F2_4E10_9D73_3081630A1721_.wvu.Rows" hidden="1" oldHidden="1">
    <formula>S.32.01_EN!$6:$6</formula>
    <oldFormula>S.32.01_EN!$6:$6</oldFormula>
  </rdn>
  <rdn rId="0" localSheetId="22" customView="1" name="Z_CE99FD40_41F2_4E10_9D73_3081630A1721_.wvu.Rows" hidden="1" oldHidden="1">
    <formula>S.32.01_FR!$6:$6</formula>
    <oldFormula>S.32.01_FR!$6:$6</oldFormula>
  </rdn>
  <rcv guid="{CE99FD40-41F2-4E10-9D73-3081630A172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6044EE9-0098-4C39-A2CA-257DBF3E8E4B}" name="AYGUN Arda" id="-678593016" dateTime="2017-06-30T11:14:32"/>
</users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H24"/>
  <sheetViews>
    <sheetView workbookViewId="0"/>
  </sheetViews>
  <sheetFormatPr defaultColWidth="11.5" defaultRowHeight="11.25" x14ac:dyDescent="0.2"/>
  <cols>
    <col min="1" max="1" width="11.5" style="3" customWidth="1"/>
    <col min="2" max="2" width="22.6640625" style="3" customWidth="1"/>
    <col min="3" max="3" width="5.83203125" style="3" customWidth="1"/>
    <col min="4" max="4" width="3.5" style="3" customWidth="1"/>
    <col min="5" max="5" width="14.1640625" style="3" customWidth="1"/>
    <col min="6" max="7" width="19.6640625" style="3" customWidth="1"/>
    <col min="8" max="8" width="17.1640625" style="3" customWidth="1"/>
    <col min="9" max="16384" width="11.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372</v>
      </c>
      <c r="F2" s="6">
        <v>1</v>
      </c>
      <c r="G2" s="7" t="e">
        <f>VLOOKUP(MAIN!#REF!,_tabCoef,2,0)</f>
        <v>#REF!</v>
      </c>
      <c r="H2" s="3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373</v>
      </c>
      <c r="F3" s="6">
        <v>1000</v>
      </c>
      <c r="G3" s="6"/>
      <c r="H3" s="3" t="s">
        <v>13</v>
      </c>
    </row>
    <row r="4" spans="1:8" x14ac:dyDescent="0.2">
      <c r="A4" s="4" t="s">
        <v>14</v>
      </c>
      <c r="B4" s="3" t="s">
        <v>15</v>
      </c>
      <c r="C4" s="3" t="s">
        <v>16</v>
      </c>
      <c r="E4" s="5" t="s">
        <v>374</v>
      </c>
      <c r="F4" s="6">
        <v>1000000</v>
      </c>
      <c r="G4" s="6"/>
      <c r="H4" s="3" t="s">
        <v>17</v>
      </c>
    </row>
    <row r="5" spans="1:8" x14ac:dyDescent="0.2">
      <c r="A5" s="4" t="s">
        <v>18</v>
      </c>
      <c r="B5" s="3" t="s">
        <v>19</v>
      </c>
      <c r="C5" s="3" t="s">
        <v>20</v>
      </c>
      <c r="E5" s="6"/>
      <c r="F5" s="6"/>
      <c r="G5" s="6"/>
    </row>
    <row r="6" spans="1:8" x14ac:dyDescent="0.2">
      <c r="A6" s="4" t="s">
        <v>21</v>
      </c>
      <c r="B6" s="3" t="s">
        <v>22</v>
      </c>
      <c r="C6" s="3" t="s">
        <v>23</v>
      </c>
      <c r="E6" s="1" t="s">
        <v>24</v>
      </c>
      <c r="F6" s="2" t="s">
        <v>25</v>
      </c>
      <c r="G6" s="2" t="s">
        <v>26</v>
      </c>
      <c r="H6" s="2" t="s">
        <v>27</v>
      </c>
    </row>
    <row r="7" spans="1:8" x14ac:dyDescent="0.2">
      <c r="A7" s="4" t="s">
        <v>28</v>
      </c>
      <c r="B7" s="3" t="s">
        <v>29</v>
      </c>
      <c r="C7" s="3" t="s">
        <v>30</v>
      </c>
      <c r="E7" s="5" t="s">
        <v>31</v>
      </c>
      <c r="F7" s="6" t="s">
        <v>32</v>
      </c>
      <c r="G7" s="6" t="e">
        <f>VLOOKUP(_period,$E$7:$F$11,2,0)</f>
        <v>#REF!</v>
      </c>
      <c r="H7" s="3" t="e">
        <f>MID(_asatdate,6,100)</f>
        <v>#REF!</v>
      </c>
    </row>
    <row r="8" spans="1:8" x14ac:dyDescent="0.2">
      <c r="E8" s="5" t="s">
        <v>33</v>
      </c>
      <c r="F8" s="6" t="s">
        <v>34</v>
      </c>
      <c r="G8" s="6"/>
    </row>
    <row r="9" spans="1:8" x14ac:dyDescent="0.2">
      <c r="E9" s="5" t="s">
        <v>35</v>
      </c>
      <c r="F9" s="6" t="s">
        <v>36</v>
      </c>
      <c r="G9" s="6"/>
    </row>
    <row r="10" spans="1:8" x14ac:dyDescent="0.2">
      <c r="E10" s="5" t="s">
        <v>37</v>
      </c>
      <c r="F10" s="6" t="s">
        <v>38</v>
      </c>
      <c r="G10" s="6"/>
    </row>
    <row r="11" spans="1:8" x14ac:dyDescent="0.2">
      <c r="E11" s="5" t="s">
        <v>39</v>
      </c>
      <c r="F11" s="6" t="s">
        <v>40</v>
      </c>
      <c r="G11" s="6"/>
    </row>
    <row r="13" spans="1:8" x14ac:dyDescent="0.2">
      <c r="E13" s="1" t="s">
        <v>24</v>
      </c>
      <c r="F13" s="2" t="s">
        <v>25</v>
      </c>
      <c r="G13" s="2" t="s">
        <v>26</v>
      </c>
      <c r="H13" s="2" t="s">
        <v>27</v>
      </c>
    </row>
    <row r="14" spans="1:8" x14ac:dyDescent="0.2">
      <c r="E14" s="5" t="s">
        <v>31</v>
      </c>
      <c r="F14" s="6" t="s">
        <v>41</v>
      </c>
      <c r="G14" s="6" t="e">
        <f>VLOOKUP(_period,$E$14:$F$18,2,0)</f>
        <v>#REF!</v>
      </c>
      <c r="H14" s="3" t="e">
        <f>MID(_asatdateFR,3,100)</f>
        <v>#REF!</v>
      </c>
    </row>
    <row r="15" spans="1:8" x14ac:dyDescent="0.2">
      <c r="E15" s="5" t="s">
        <v>33</v>
      </c>
      <c r="F15" s="6" t="s">
        <v>42</v>
      </c>
      <c r="G15" s="6"/>
    </row>
    <row r="16" spans="1:8" x14ac:dyDescent="0.2">
      <c r="E16" s="5" t="s">
        <v>35</v>
      </c>
      <c r="F16" s="6" t="s">
        <v>43</v>
      </c>
      <c r="G16" s="6"/>
    </row>
    <row r="17" spans="5:7" x14ac:dyDescent="0.2">
      <c r="E17" s="5" t="s">
        <v>37</v>
      </c>
      <c r="F17" s="6" t="s">
        <v>44</v>
      </c>
      <c r="G17" s="6"/>
    </row>
    <row r="18" spans="5:7" x14ac:dyDescent="0.2">
      <c r="E18" s="5" t="s">
        <v>39</v>
      </c>
      <c r="F18" s="6" t="s">
        <v>45</v>
      </c>
      <c r="G18" s="6"/>
    </row>
    <row r="20" spans="5:7" x14ac:dyDescent="0.2">
      <c r="G20" s="2" t="s">
        <v>46</v>
      </c>
    </row>
    <row r="21" spans="5:7" x14ac:dyDescent="0.2">
      <c r="G21" s="5" t="s">
        <v>47</v>
      </c>
    </row>
    <row r="23" spans="5:7" x14ac:dyDescent="0.2">
      <c r="G23" s="2" t="s">
        <v>48</v>
      </c>
    </row>
    <row r="24" spans="5:7" x14ac:dyDescent="0.2">
      <c r="G24" s="5" t="e">
        <f>VLOOKUP(_multiplier,E2:$H$4,4,0)</f>
        <v>#REF!</v>
      </c>
    </row>
  </sheetData>
  <customSheetViews>
    <customSheetView guid="{CE99FD40-41F2-4E10-9D73-3081630A1721}" state="hidden"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59974974822229687"/>
  </sheetPr>
  <dimension ref="A1:N42"/>
  <sheetViews>
    <sheetView topLeftCell="A7" workbookViewId="0">
      <selection activeCell="H20" sqref="H20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3.6640625" style="103" customWidth="1"/>
    <col min="4" max="4" width="7.1640625" style="103" hidden="1" customWidth="1"/>
    <col min="5" max="6" width="15" style="103" hidden="1" customWidth="1"/>
    <col min="7" max="7" width="15" style="103" customWidth="1"/>
    <col min="8" max="11" width="15.33203125" style="103" customWidth="1"/>
    <col min="12" max="14" width="9" style="103"/>
    <col min="15" max="16384" width="9" style="3"/>
  </cols>
  <sheetData>
    <row r="1" spans="1:14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x14ac:dyDescent="0.2">
      <c r="A2" s="70"/>
      <c r="B2" s="70"/>
      <c r="C2" s="24" t="s">
        <v>501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x14ac:dyDescent="0.2">
      <c r="A3" s="70"/>
      <c r="B3" s="70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5" customHeight="1" x14ac:dyDescent="0.2">
      <c r="A4" s="70"/>
      <c r="B4" s="70"/>
      <c r="C4" s="74" t="str">
        <f>_entity</f>
        <v>SCOR Group</v>
      </c>
      <c r="D4" s="75"/>
      <c r="E4" s="330" t="s">
        <v>500</v>
      </c>
      <c r="F4" s="330"/>
      <c r="G4" s="330"/>
      <c r="H4" s="330"/>
      <c r="I4" s="330"/>
      <c r="J4" s="330"/>
      <c r="K4" s="77"/>
      <c r="L4" s="84"/>
      <c r="M4" s="84"/>
      <c r="N4" s="84"/>
    </row>
    <row r="5" spans="1:14" ht="45.75" thickBot="1" x14ac:dyDescent="0.25">
      <c r="A5" s="70"/>
      <c r="B5" s="70"/>
      <c r="C5" s="71" t="e">
        <f>"Au"&amp;_sdateFR&amp;CHAR(10)&amp;_multiplierFR</f>
        <v>#REF!</v>
      </c>
      <c r="D5" s="71"/>
      <c r="E5" s="82" t="s">
        <v>273</v>
      </c>
      <c r="F5" s="82" t="s">
        <v>273</v>
      </c>
      <c r="G5" s="275" t="s">
        <v>633</v>
      </c>
      <c r="H5" s="275" t="s">
        <v>498</v>
      </c>
      <c r="I5" s="199" t="s">
        <v>480</v>
      </c>
      <c r="J5" s="275" t="s">
        <v>499</v>
      </c>
      <c r="K5" s="196" t="s">
        <v>295</v>
      </c>
      <c r="L5" s="84"/>
      <c r="M5" s="84"/>
      <c r="N5" s="84"/>
    </row>
    <row r="6" spans="1:14" ht="12" hidden="1" thickBot="1" x14ac:dyDescent="0.25">
      <c r="A6" s="70"/>
      <c r="B6" s="70"/>
      <c r="C6" s="85"/>
      <c r="D6" s="86"/>
      <c r="E6" s="87" t="s">
        <v>277</v>
      </c>
      <c r="F6" s="87" t="s">
        <v>278</v>
      </c>
      <c r="G6" s="78" t="s">
        <v>296</v>
      </c>
      <c r="H6" s="78" t="s">
        <v>297</v>
      </c>
      <c r="I6" s="78" t="s">
        <v>298</v>
      </c>
      <c r="J6" s="78" t="s">
        <v>299</v>
      </c>
      <c r="K6" s="79" t="s">
        <v>300</v>
      </c>
      <c r="L6" s="84"/>
      <c r="M6" s="84"/>
      <c r="N6" s="84"/>
    </row>
    <row r="7" spans="1:14" x14ac:dyDescent="0.2">
      <c r="A7" s="70"/>
      <c r="B7" s="70"/>
      <c r="C7" s="85" t="s">
        <v>486</v>
      </c>
      <c r="D7" s="157"/>
      <c r="E7" s="158"/>
      <c r="F7" s="158"/>
      <c r="G7" s="191"/>
      <c r="H7" s="191"/>
      <c r="I7" s="191"/>
      <c r="J7" s="191"/>
      <c r="K7" s="192"/>
      <c r="L7" s="84"/>
      <c r="M7" s="84"/>
      <c r="N7" s="84"/>
    </row>
    <row r="8" spans="1:14" x14ac:dyDescent="0.2">
      <c r="A8" s="70"/>
      <c r="B8" s="70"/>
      <c r="C8" s="190" t="s">
        <v>487</v>
      </c>
      <c r="D8" s="89" t="s">
        <v>71</v>
      </c>
      <c r="E8" s="242"/>
      <c r="F8" s="242"/>
      <c r="G8" s="235"/>
      <c r="H8" s="235"/>
      <c r="I8" s="235"/>
      <c r="J8" s="235"/>
      <c r="K8" s="112">
        <f>S.05.01_2_EN!K8</f>
        <v>1039758</v>
      </c>
      <c r="L8" s="84"/>
      <c r="M8" s="84"/>
      <c r="N8" s="84"/>
    </row>
    <row r="9" spans="1:14" x14ac:dyDescent="0.2">
      <c r="A9" s="70"/>
      <c r="B9" s="70"/>
      <c r="C9" s="91" t="s">
        <v>488</v>
      </c>
      <c r="D9" s="92" t="s">
        <v>73</v>
      </c>
      <c r="E9" s="243"/>
      <c r="F9" s="243"/>
      <c r="G9" s="178"/>
      <c r="H9" s="178"/>
      <c r="I9" s="178"/>
      <c r="J9" s="178"/>
      <c r="K9" s="115">
        <f>S.05.01_2_EN!K9</f>
        <v>2936290</v>
      </c>
      <c r="L9" s="84"/>
      <c r="M9" s="84"/>
      <c r="N9" s="84"/>
    </row>
    <row r="10" spans="1:14" x14ac:dyDescent="0.2">
      <c r="A10" s="70"/>
      <c r="B10" s="70"/>
      <c r="C10" s="91" t="s">
        <v>489</v>
      </c>
      <c r="D10" s="92" t="s">
        <v>75</v>
      </c>
      <c r="E10" s="93" t="e">
        <f>SUMPRODUCT((#REF!=$D10)*(#REF!=E$6),#REF!)/coef</f>
        <v>#REF!</v>
      </c>
      <c r="F10" s="93" t="e">
        <f>SUMPRODUCT((#REF!=$D10)*(#REF!=F$6),#REF!)/coef</f>
        <v>#REF!</v>
      </c>
      <c r="G10" s="93">
        <f>S.05.01_2_EN!G10</f>
        <v>11655</v>
      </c>
      <c r="H10" s="93">
        <f>S.05.01_2_EN!H10</f>
        <v>378899</v>
      </c>
      <c r="I10" s="93">
        <f>S.05.01_2_EN!I10</f>
        <v>76218</v>
      </c>
      <c r="J10" s="93">
        <f>S.05.01_2_EN!J10</f>
        <v>1196332</v>
      </c>
      <c r="K10" s="115">
        <f>S.05.01_2_EN!K10</f>
        <v>1663104</v>
      </c>
      <c r="L10" s="84"/>
      <c r="M10" s="84"/>
      <c r="N10" s="84"/>
    </row>
    <row r="11" spans="1:14" x14ac:dyDescent="0.2">
      <c r="A11" s="70"/>
      <c r="B11" s="70"/>
      <c r="C11" s="91" t="s">
        <v>490</v>
      </c>
      <c r="D11" s="92" t="s">
        <v>76</v>
      </c>
      <c r="E11" s="93" t="e">
        <f>SUMPRODUCT((#REF!=$D11)*(#REF!=E$6),#REF!)/coef</f>
        <v>#REF!</v>
      </c>
      <c r="F11" s="93" t="e">
        <f>SUMPRODUCT((#REF!=$D11)*(#REF!=F$6),#REF!)/coef</f>
        <v>#REF!</v>
      </c>
      <c r="G11" s="93">
        <f>S.05.01_2_EN!G11</f>
        <v>54</v>
      </c>
      <c r="H11" s="93">
        <f>S.05.01_2_EN!H11</f>
        <v>3984</v>
      </c>
      <c r="I11" s="93">
        <f>S.05.01_2_EN!I11</f>
        <v>3572</v>
      </c>
      <c r="J11" s="93">
        <f>S.05.01_2_EN!J11</f>
        <v>228590</v>
      </c>
      <c r="K11" s="115">
        <f>S.05.01_2_EN!K11</f>
        <v>574636</v>
      </c>
      <c r="L11" s="84"/>
      <c r="M11" s="84"/>
      <c r="N11" s="84"/>
    </row>
    <row r="12" spans="1:14" x14ac:dyDescent="0.2">
      <c r="A12" s="70"/>
      <c r="B12" s="70"/>
      <c r="C12" s="183" t="s">
        <v>491</v>
      </c>
      <c r="D12" s="184" t="s">
        <v>87</v>
      </c>
      <c r="E12" s="185" t="e">
        <f>SUMPRODUCT((#REF!=$D12)*(#REF!=E$6),#REF!)/coef</f>
        <v>#REF!</v>
      </c>
      <c r="F12" s="185" t="e">
        <f>SUMPRODUCT((#REF!=$D12)*(#REF!=F$6),#REF!)/coef</f>
        <v>#REF!</v>
      </c>
      <c r="G12" s="185">
        <f>S.05.01_2_EN!G12</f>
        <v>11601</v>
      </c>
      <c r="H12" s="185">
        <f>S.05.01_2_EN!H12</f>
        <v>374915</v>
      </c>
      <c r="I12" s="185">
        <f>S.05.01_2_EN!I12</f>
        <v>72646</v>
      </c>
      <c r="J12" s="185">
        <f>S.05.01_2_EN!J12</f>
        <v>967742</v>
      </c>
      <c r="K12" s="193">
        <f>S.05.01_2_EN!K12</f>
        <v>5064516</v>
      </c>
      <c r="L12" s="84"/>
      <c r="M12" s="84"/>
      <c r="N12" s="84"/>
    </row>
    <row r="13" spans="1:14" x14ac:dyDescent="0.2">
      <c r="A13" s="70"/>
      <c r="B13" s="70"/>
      <c r="C13" s="97" t="s">
        <v>492</v>
      </c>
      <c r="D13" s="181"/>
      <c r="E13" s="182"/>
      <c r="F13" s="182"/>
      <c r="G13" s="195"/>
      <c r="H13" s="195"/>
      <c r="I13" s="195"/>
      <c r="J13" s="195"/>
      <c r="K13" s="159"/>
      <c r="L13" s="84"/>
      <c r="M13" s="84"/>
      <c r="N13" s="84"/>
    </row>
    <row r="14" spans="1:14" x14ac:dyDescent="0.2">
      <c r="A14" s="70"/>
      <c r="B14" s="70"/>
      <c r="C14" s="190" t="s">
        <v>487</v>
      </c>
      <c r="D14" s="198" t="s">
        <v>89</v>
      </c>
      <c r="E14" s="244"/>
      <c r="F14" s="244"/>
      <c r="G14" s="235"/>
      <c r="H14" s="235"/>
      <c r="I14" s="235"/>
      <c r="J14" s="235"/>
      <c r="K14" s="112">
        <f>S.05.01_2_EN!K14</f>
        <v>1058864</v>
      </c>
      <c r="L14" s="84"/>
      <c r="M14" s="84"/>
      <c r="N14" s="84"/>
    </row>
    <row r="15" spans="1:14" x14ac:dyDescent="0.2">
      <c r="A15" s="70"/>
      <c r="B15" s="70"/>
      <c r="C15" s="91" t="s">
        <v>488</v>
      </c>
      <c r="D15" s="92" t="s">
        <v>91</v>
      </c>
      <c r="E15" s="243"/>
      <c r="F15" s="243"/>
      <c r="G15" s="178"/>
      <c r="H15" s="178"/>
      <c r="I15" s="178"/>
      <c r="J15" s="178"/>
      <c r="K15" s="115">
        <f>S.05.01_2_EN!K15</f>
        <v>2836539</v>
      </c>
      <c r="L15" s="84"/>
      <c r="M15" s="84"/>
      <c r="N15" s="84"/>
    </row>
    <row r="16" spans="1:14" x14ac:dyDescent="0.2">
      <c r="A16" s="70"/>
      <c r="B16" s="70"/>
      <c r="C16" s="91" t="s">
        <v>489</v>
      </c>
      <c r="D16" s="92" t="s">
        <v>93</v>
      </c>
      <c r="E16" s="93" t="e">
        <f>SUMPRODUCT((#REF!=$D16)*(#REF!=E$6),#REF!)/coef</f>
        <v>#REF!</v>
      </c>
      <c r="F16" s="93" t="e">
        <f>SUMPRODUCT((#REF!=$D16)*(#REF!=F$6),#REF!)/coef</f>
        <v>#REF!</v>
      </c>
      <c r="G16" s="93">
        <f>S.05.01_2_EN!G16</f>
        <v>11615</v>
      </c>
      <c r="H16" s="93">
        <f>S.05.01_2_EN!H16</f>
        <v>361746</v>
      </c>
      <c r="I16" s="93">
        <f>S.05.01_2_EN!I16</f>
        <v>90317</v>
      </c>
      <c r="J16" s="93">
        <f>S.05.01_2_EN!J16</f>
        <v>1194031</v>
      </c>
      <c r="K16" s="115">
        <f>S.05.01_2_EN!K16</f>
        <v>1657709</v>
      </c>
      <c r="L16" s="84"/>
      <c r="M16" s="84"/>
      <c r="N16" s="84"/>
    </row>
    <row r="17" spans="1:14" x14ac:dyDescent="0.2">
      <c r="A17" s="70"/>
      <c r="B17" s="70"/>
      <c r="C17" s="91" t="s">
        <v>490</v>
      </c>
      <c r="D17" s="92" t="s">
        <v>95</v>
      </c>
      <c r="E17" s="93" t="e">
        <f>SUMPRODUCT((#REF!=$D17)*(#REF!=E$6),#REF!)/coef</f>
        <v>#REF!</v>
      </c>
      <c r="F17" s="93" t="e">
        <f>SUMPRODUCT((#REF!=$D17)*(#REF!=F$6),#REF!)/coef</f>
        <v>#REF!</v>
      </c>
      <c r="G17" s="93">
        <f>S.05.01_2_EN!G17</f>
        <v>55</v>
      </c>
      <c r="H17" s="93">
        <f>S.05.01_2_EN!H17</f>
        <v>3882</v>
      </c>
      <c r="I17" s="93">
        <f>S.05.01_2_EN!I17</f>
        <v>4916</v>
      </c>
      <c r="J17" s="93">
        <f>S.05.01_2_EN!J17</f>
        <v>229444</v>
      </c>
      <c r="K17" s="115">
        <f>S.05.01_2_EN!K17</f>
        <v>587604</v>
      </c>
      <c r="L17" s="84"/>
      <c r="M17" s="84"/>
      <c r="N17" s="84"/>
    </row>
    <row r="18" spans="1:14" x14ac:dyDescent="0.2">
      <c r="A18" s="70"/>
      <c r="B18" s="70"/>
      <c r="C18" s="183" t="s">
        <v>491</v>
      </c>
      <c r="D18" s="184" t="s">
        <v>104</v>
      </c>
      <c r="E18" s="185" t="e">
        <f>SUMPRODUCT((#REF!=$D18)*(#REF!=E$6),#REF!)/coef</f>
        <v>#REF!</v>
      </c>
      <c r="F18" s="185" t="e">
        <f>SUMPRODUCT((#REF!=$D18)*(#REF!=F$6),#REF!)/coef</f>
        <v>#REF!</v>
      </c>
      <c r="G18" s="185">
        <f>S.05.01_2_EN!G18</f>
        <v>11560</v>
      </c>
      <c r="H18" s="185">
        <f>S.05.01_2_EN!H18</f>
        <v>357864</v>
      </c>
      <c r="I18" s="185">
        <f>S.05.01_2_EN!I18</f>
        <v>85401</v>
      </c>
      <c r="J18" s="185">
        <f>S.05.01_2_EN!J18</f>
        <v>964587</v>
      </c>
      <c r="K18" s="193">
        <f>S.05.01_2_EN!K18</f>
        <v>4965508</v>
      </c>
      <c r="L18" s="84"/>
      <c r="M18" s="84"/>
      <c r="N18" s="84"/>
    </row>
    <row r="19" spans="1:14" x14ac:dyDescent="0.2">
      <c r="A19" s="70"/>
      <c r="B19" s="70"/>
      <c r="C19" s="186" t="s">
        <v>493</v>
      </c>
      <c r="D19" s="181"/>
      <c r="E19" s="182"/>
      <c r="F19" s="182"/>
      <c r="G19" s="62"/>
      <c r="H19" s="62"/>
      <c r="I19" s="62"/>
      <c r="J19" s="62"/>
      <c r="K19" s="194"/>
      <c r="L19" s="84"/>
      <c r="M19" s="84"/>
      <c r="N19" s="84"/>
    </row>
    <row r="20" spans="1:14" x14ac:dyDescent="0.2">
      <c r="A20" s="70"/>
      <c r="B20" s="70"/>
      <c r="C20" s="190" t="s">
        <v>487</v>
      </c>
      <c r="D20" s="245" t="s">
        <v>106</v>
      </c>
      <c r="E20" s="244"/>
      <c r="F20" s="244"/>
      <c r="G20" s="235"/>
      <c r="H20" s="235"/>
      <c r="I20" s="235"/>
      <c r="J20" s="235"/>
      <c r="K20" s="112">
        <f>S.05.01_2_EN!K20</f>
        <v>619534</v>
      </c>
      <c r="L20" s="84"/>
      <c r="M20" s="84"/>
      <c r="N20" s="84"/>
    </row>
    <row r="21" spans="1:14" x14ac:dyDescent="0.2">
      <c r="A21" s="70"/>
      <c r="B21" s="70"/>
      <c r="C21" s="91" t="s">
        <v>488</v>
      </c>
      <c r="D21" s="92" t="s">
        <v>108</v>
      </c>
      <c r="E21" s="243"/>
      <c r="F21" s="243"/>
      <c r="G21" s="178"/>
      <c r="H21" s="178"/>
      <c r="I21" s="178"/>
      <c r="J21" s="178"/>
      <c r="K21" s="115">
        <f>S.05.01_2_EN!K21</f>
        <v>1739838</v>
      </c>
      <c r="L21" s="84"/>
      <c r="M21" s="84"/>
      <c r="N21" s="84"/>
    </row>
    <row r="22" spans="1:14" x14ac:dyDescent="0.2">
      <c r="A22" s="70"/>
      <c r="B22" s="70"/>
      <c r="C22" s="91" t="s">
        <v>489</v>
      </c>
      <c r="D22" s="92" t="s">
        <v>110</v>
      </c>
      <c r="E22" s="93" t="e">
        <f>SUMPRODUCT((#REF!=$D22)*(#REF!=E$6),#REF!)/coef</f>
        <v>#REF!</v>
      </c>
      <c r="F22" s="93" t="e">
        <f>SUMPRODUCT((#REF!=$D22)*(#REF!=F$6),#REF!)/coef</f>
        <v>#REF!</v>
      </c>
      <c r="G22" s="93">
        <f>S.05.01_2_EN!G22</f>
        <v>4715</v>
      </c>
      <c r="H22" s="93">
        <f>S.05.01_2_EN!H22</f>
        <v>254820</v>
      </c>
      <c r="I22" s="93">
        <f>S.05.01_2_EN!I22</f>
        <v>33121</v>
      </c>
      <c r="J22" s="93">
        <f>S.05.01_2_EN!J22</f>
        <v>472117</v>
      </c>
      <c r="K22" s="115">
        <f>S.05.01_2_EN!K22</f>
        <v>764773</v>
      </c>
      <c r="L22" s="84"/>
      <c r="M22" s="84"/>
      <c r="N22" s="84"/>
    </row>
    <row r="23" spans="1:14" x14ac:dyDescent="0.2">
      <c r="A23" s="70"/>
      <c r="B23" s="70"/>
      <c r="C23" s="91" t="s">
        <v>490</v>
      </c>
      <c r="D23" s="92" t="s">
        <v>112</v>
      </c>
      <c r="E23" s="93" t="e">
        <f>SUMPRODUCT((#REF!=$D23)*(#REF!=E$6),#REF!)/coef</f>
        <v>#REF!</v>
      </c>
      <c r="F23" s="93" t="e">
        <f>SUMPRODUCT((#REF!=$D23)*(#REF!=F$6),#REF!)/coef</f>
        <v>#REF!</v>
      </c>
      <c r="G23" s="93">
        <f>S.05.01_2_EN!G23</f>
        <v>32</v>
      </c>
      <c r="H23" s="93">
        <f>S.05.01_2_EN!H23</f>
        <v>2692</v>
      </c>
      <c r="I23" s="93">
        <f>S.05.01_2_EN!I23</f>
        <v>-1884</v>
      </c>
      <c r="J23" s="93">
        <f>S.05.01_2_EN!J23</f>
        <v>60612</v>
      </c>
      <c r="K23" s="115">
        <f>S.05.01_2_EN!K23</f>
        <v>210915</v>
      </c>
      <c r="L23" s="84"/>
      <c r="M23" s="84"/>
      <c r="N23" s="84"/>
    </row>
    <row r="24" spans="1:14" x14ac:dyDescent="0.2">
      <c r="A24" s="70"/>
      <c r="B24" s="70"/>
      <c r="C24" s="183" t="s">
        <v>491</v>
      </c>
      <c r="D24" s="184" t="s">
        <v>124</v>
      </c>
      <c r="E24" s="185" t="e">
        <f>SUMPRODUCT((#REF!=$D24)*(#REF!=E$6),#REF!)/coef</f>
        <v>#REF!</v>
      </c>
      <c r="F24" s="185" t="e">
        <f>SUMPRODUCT((#REF!=$D24)*(#REF!=F$6),#REF!)/coef</f>
        <v>#REF!</v>
      </c>
      <c r="G24" s="185">
        <f>S.05.01_2_EN!G24</f>
        <v>4683</v>
      </c>
      <c r="H24" s="185">
        <f>S.05.01_2_EN!H24</f>
        <v>252128</v>
      </c>
      <c r="I24" s="185">
        <f>S.05.01_2_EN!I24</f>
        <v>35005</v>
      </c>
      <c r="J24" s="185">
        <f>S.05.01_2_EN!J24</f>
        <v>411505</v>
      </c>
      <c r="K24" s="193">
        <f>S.05.01_2_EN!K24</f>
        <v>2913230</v>
      </c>
      <c r="L24" s="84"/>
      <c r="M24" s="84"/>
      <c r="N24" s="84"/>
    </row>
    <row r="25" spans="1:14" x14ac:dyDescent="0.2">
      <c r="A25" s="70"/>
      <c r="B25" s="70"/>
      <c r="C25" s="186" t="s">
        <v>494</v>
      </c>
      <c r="D25" s="181"/>
      <c r="E25" s="182"/>
      <c r="F25" s="182"/>
      <c r="G25" s="62"/>
      <c r="H25" s="62"/>
      <c r="I25" s="62"/>
      <c r="J25" s="62"/>
      <c r="K25" s="194"/>
      <c r="L25" s="84"/>
      <c r="M25" s="84"/>
      <c r="N25" s="84"/>
    </row>
    <row r="26" spans="1:14" x14ac:dyDescent="0.2">
      <c r="A26" s="70"/>
      <c r="B26" s="70"/>
      <c r="C26" s="190" t="s">
        <v>487</v>
      </c>
      <c r="D26" s="245" t="s">
        <v>126</v>
      </c>
      <c r="E26" s="244"/>
      <c r="F26" s="244"/>
      <c r="G26" s="235"/>
      <c r="H26" s="235"/>
      <c r="I26" s="235"/>
      <c r="J26" s="235"/>
      <c r="K26" s="112">
        <f>S.05.01_2_EN!K26</f>
        <v>0</v>
      </c>
      <c r="L26" s="84"/>
      <c r="M26" s="84"/>
      <c r="N26" s="84"/>
    </row>
    <row r="27" spans="1:14" x14ac:dyDescent="0.2">
      <c r="A27" s="70"/>
      <c r="B27" s="70"/>
      <c r="C27" s="91" t="s">
        <v>488</v>
      </c>
      <c r="D27" s="92" t="s">
        <v>128</v>
      </c>
      <c r="E27" s="243"/>
      <c r="F27" s="243"/>
      <c r="G27" s="178"/>
      <c r="H27" s="178"/>
      <c r="I27" s="178"/>
      <c r="J27" s="178"/>
      <c r="K27" s="115">
        <f>S.05.01_2_EN!K27</f>
        <v>0</v>
      </c>
      <c r="L27" s="84"/>
      <c r="M27" s="84"/>
      <c r="N27" s="84"/>
    </row>
    <row r="28" spans="1:14" x14ac:dyDescent="0.2">
      <c r="A28" s="70"/>
      <c r="B28" s="70"/>
      <c r="C28" s="91" t="s">
        <v>489</v>
      </c>
      <c r="D28" s="92" t="s">
        <v>242</v>
      </c>
      <c r="E28" s="93" t="e">
        <f>SUMPRODUCT((#REF!=$D28)*(#REF!=E$6),#REF!)/coef</f>
        <v>#REF!</v>
      </c>
      <c r="F28" s="93" t="e">
        <f>SUMPRODUCT((#REF!=$D28)*(#REF!=F$6),#REF!)/coef</f>
        <v>#REF!</v>
      </c>
      <c r="G28" s="93">
        <f>S.05.01_2_EN!G28</f>
        <v>0</v>
      </c>
      <c r="H28" s="93">
        <f>S.05.01_2_EN!H28</f>
        <v>0</v>
      </c>
      <c r="I28" s="93">
        <f>S.05.01_2_EN!I28</f>
        <v>0</v>
      </c>
      <c r="J28" s="93">
        <f>S.05.01_2_EN!J28</f>
        <v>0</v>
      </c>
      <c r="K28" s="115">
        <f>S.05.01_2_EN!K28</f>
        <v>0</v>
      </c>
      <c r="L28" s="84"/>
      <c r="M28" s="84"/>
      <c r="N28" s="84"/>
    </row>
    <row r="29" spans="1:14" x14ac:dyDescent="0.2">
      <c r="A29" s="70"/>
      <c r="B29" s="70"/>
      <c r="C29" s="91" t="s">
        <v>490</v>
      </c>
      <c r="D29" s="92" t="s">
        <v>244</v>
      </c>
      <c r="E29" s="93" t="e">
        <f>SUMPRODUCT((#REF!=$D29)*(#REF!=E$6),#REF!)/coef</f>
        <v>#REF!</v>
      </c>
      <c r="F29" s="93" t="e">
        <f>SUMPRODUCT((#REF!=$D29)*(#REF!=F$6),#REF!)/coef</f>
        <v>#REF!</v>
      </c>
      <c r="G29" s="93">
        <f>S.05.01_2_EN!G29</f>
        <v>0</v>
      </c>
      <c r="H29" s="93">
        <f>S.05.01_2_EN!H29</f>
        <v>0</v>
      </c>
      <c r="I29" s="93">
        <f>S.05.01_2_EN!I29</f>
        <v>0</v>
      </c>
      <c r="J29" s="93">
        <f>S.05.01_2_EN!J29</f>
        <v>0</v>
      </c>
      <c r="K29" s="115">
        <f>S.05.01_2_EN!K29</f>
        <v>0</v>
      </c>
      <c r="L29" s="84"/>
      <c r="M29" s="84"/>
      <c r="N29" s="84"/>
    </row>
    <row r="30" spans="1:14" x14ac:dyDescent="0.2">
      <c r="A30" s="70"/>
      <c r="B30" s="70"/>
      <c r="C30" s="183" t="s">
        <v>282</v>
      </c>
      <c r="D30" s="184" t="s">
        <v>130</v>
      </c>
      <c r="E30" s="185" t="e">
        <f>SUMPRODUCT((#REF!=$D30)*(#REF!=E$6),#REF!)/coef</f>
        <v>#REF!</v>
      </c>
      <c r="F30" s="185" t="e">
        <f>SUMPRODUCT((#REF!=$D30)*(#REF!=F$6),#REF!)/coef</f>
        <v>#REF!</v>
      </c>
      <c r="G30" s="185">
        <f>S.05.01_2_EN!G30</f>
        <v>0</v>
      </c>
      <c r="H30" s="185">
        <f>S.05.01_2_EN!H30</f>
        <v>0</v>
      </c>
      <c r="I30" s="185">
        <f>S.05.01_2_EN!I30</f>
        <v>0</v>
      </c>
      <c r="J30" s="185">
        <f>S.05.01_2_EN!J30</f>
        <v>0</v>
      </c>
      <c r="K30" s="193">
        <f>S.05.01_2_EN!K30</f>
        <v>0</v>
      </c>
      <c r="L30" s="84"/>
      <c r="M30" s="84"/>
      <c r="N30" s="84"/>
    </row>
    <row r="31" spans="1:14" x14ac:dyDescent="0.2">
      <c r="A31" s="70"/>
      <c r="B31" s="70"/>
      <c r="C31" s="97" t="s">
        <v>495</v>
      </c>
      <c r="D31" s="98" t="s">
        <v>137</v>
      </c>
      <c r="E31" s="99" t="e">
        <f>SUMPRODUCT((#REF!=$D31)*(#REF!=E$6),#REF!)/coef</f>
        <v>#REF!</v>
      </c>
      <c r="F31" s="99" t="e">
        <f>SUMPRODUCT((#REF!=$D31)*(#REF!=F$6),#REF!)/coef</f>
        <v>#REF!</v>
      </c>
      <c r="G31" s="99">
        <f>S.05.01_2_EN!G31</f>
        <v>3280</v>
      </c>
      <c r="H31" s="99">
        <f>S.05.01_2_EN!H31</f>
        <v>94289</v>
      </c>
      <c r="I31" s="99">
        <f>S.05.01_2_EN!I31</f>
        <v>23055</v>
      </c>
      <c r="J31" s="99">
        <f>S.05.01_2_EN!J31</f>
        <v>243654</v>
      </c>
      <c r="K31" s="246">
        <f>S.05.01_2_EN!K31</f>
        <v>1777373</v>
      </c>
      <c r="L31" s="84"/>
      <c r="M31" s="84"/>
      <c r="N31" s="84"/>
    </row>
    <row r="32" spans="1:14" x14ac:dyDescent="0.2">
      <c r="A32" s="70"/>
      <c r="B32" s="70"/>
      <c r="C32" s="97" t="s">
        <v>496</v>
      </c>
      <c r="D32" s="98" t="s">
        <v>291</v>
      </c>
      <c r="E32" s="100"/>
      <c r="F32" s="100"/>
      <c r="G32" s="201"/>
      <c r="H32" s="201"/>
      <c r="I32" s="201"/>
      <c r="J32" s="201"/>
      <c r="K32" s="125">
        <f>S.05.01_2_EN!K32</f>
        <v>74144</v>
      </c>
      <c r="L32" s="84"/>
      <c r="M32" s="84"/>
      <c r="N32" s="84"/>
    </row>
    <row r="33" spans="1:14" ht="12" thickBot="1" x14ac:dyDescent="0.25">
      <c r="A33" s="70"/>
      <c r="B33" s="70"/>
      <c r="C33" s="76" t="s">
        <v>497</v>
      </c>
      <c r="D33" s="101" t="s">
        <v>293</v>
      </c>
      <c r="E33" s="102"/>
      <c r="F33" s="102"/>
      <c r="G33" s="202"/>
      <c r="H33" s="202"/>
      <c r="I33" s="202"/>
      <c r="J33" s="202"/>
      <c r="K33" s="151">
        <f>S.05.01_2_EN!K33</f>
        <v>1851517</v>
      </c>
      <c r="L33" s="84"/>
      <c r="M33" s="84"/>
      <c r="N33" s="84"/>
    </row>
    <row r="34" spans="1:14" x14ac:dyDescent="0.2">
      <c r="A34" s="70"/>
      <c r="B34" s="70"/>
      <c r="C34" s="334"/>
      <c r="D34" s="334"/>
      <c r="E34" s="334"/>
      <c r="F34" s="334"/>
      <c r="G34" s="334"/>
      <c r="H34" s="334"/>
      <c r="I34" s="334"/>
      <c r="J34" s="334"/>
      <c r="K34" s="334"/>
      <c r="L34" s="84"/>
      <c r="M34" s="84"/>
      <c r="N34" s="84"/>
    </row>
    <row r="35" spans="1:14" x14ac:dyDescent="0.2">
      <c r="A35" s="70"/>
      <c r="B35" s="70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</row>
    <row r="36" spans="1:14" x14ac:dyDescent="0.2">
      <c r="A36" s="70"/>
      <c r="B36" s="70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4" x14ac:dyDescent="0.2">
      <c r="A37" s="70"/>
      <c r="B37" s="70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x14ac:dyDescent="0.2">
      <c r="A38" s="70"/>
      <c r="B38" s="70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x14ac:dyDescent="0.2">
      <c r="A39" s="70"/>
      <c r="B39" s="70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x14ac:dyDescent="0.2">
      <c r="A40" s="70"/>
      <c r="B40" s="70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x14ac:dyDescent="0.2">
      <c r="A41" s="70"/>
      <c r="B41" s="7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x14ac:dyDescent="0.2">
      <c r="D42" s="84"/>
      <c r="E42" s="84"/>
      <c r="F42" s="84"/>
    </row>
  </sheetData>
  <customSheetViews>
    <customSheetView guid="{CE99FD40-41F2-4E10-9D73-3081630A1721}" hiddenRows="1" hiddenColumns="1" state="hidden" topLeftCell="A7">
      <selection activeCell="H20" sqref="H20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E4:J4"/>
    <mergeCell ref="C34:K3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35"/>
  <sheetViews>
    <sheetView showGridLines="0" workbookViewId="0">
      <selection activeCell="E38" sqref="E38"/>
    </sheetView>
  </sheetViews>
  <sheetFormatPr defaultColWidth="9" defaultRowHeight="11.25" x14ac:dyDescent="0.2"/>
  <cols>
    <col min="1" max="1" width="9.6640625" style="3" customWidth="1"/>
    <col min="2" max="2" width="3.33203125" style="3" customWidth="1"/>
    <col min="3" max="3" width="81.33203125" style="103" customWidth="1"/>
    <col min="4" max="4" width="7.1640625" style="103" hidden="1" customWidth="1"/>
    <col min="5" max="7" width="23" style="103" customWidth="1"/>
    <col min="8" max="8" width="9" style="103"/>
    <col min="9" max="16384" width="9" style="3"/>
  </cols>
  <sheetData>
    <row r="1" spans="1:8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</row>
    <row r="2" spans="1:8" x14ac:dyDescent="0.2">
      <c r="A2" s="70"/>
      <c r="B2" s="70"/>
      <c r="C2" s="24" t="s">
        <v>946</v>
      </c>
      <c r="D2" s="84"/>
      <c r="E2" s="84"/>
      <c r="F2" s="84"/>
      <c r="G2" s="84"/>
      <c r="H2" s="84"/>
    </row>
    <row r="3" spans="1:8" x14ac:dyDescent="0.2">
      <c r="A3" s="70"/>
      <c r="B3" s="70"/>
      <c r="C3" s="84"/>
      <c r="D3" s="84"/>
      <c r="E3" s="84"/>
      <c r="F3" s="84"/>
      <c r="G3" s="84"/>
      <c r="H3" s="84"/>
    </row>
    <row r="4" spans="1:8" x14ac:dyDescent="0.2">
      <c r="A4" s="70"/>
      <c r="B4" s="70"/>
      <c r="C4" s="84"/>
      <c r="D4" s="84"/>
      <c r="E4" s="84"/>
      <c r="F4" s="84"/>
      <c r="G4" s="84"/>
      <c r="H4" s="84"/>
    </row>
    <row r="5" spans="1:8" x14ac:dyDescent="0.2">
      <c r="A5" s="70"/>
      <c r="B5" s="70"/>
      <c r="C5" s="74" t="s">
        <v>7</v>
      </c>
      <c r="D5" s="75"/>
      <c r="E5" s="335" t="s">
        <v>958</v>
      </c>
      <c r="F5" s="335"/>
      <c r="G5" s="77"/>
      <c r="H5" s="84"/>
    </row>
    <row r="6" spans="1:8" ht="23.25" thickBot="1" x14ac:dyDescent="0.25">
      <c r="A6" s="70"/>
      <c r="B6" s="70"/>
      <c r="C6" s="71" t="s">
        <v>944</v>
      </c>
      <c r="D6" s="71"/>
      <c r="E6" s="82" t="s">
        <v>301</v>
      </c>
      <c r="F6" s="82" t="s">
        <v>357</v>
      </c>
      <c r="G6" s="174" t="s">
        <v>295</v>
      </c>
      <c r="H6" s="84"/>
    </row>
    <row r="7" spans="1:8" ht="12" hidden="1" thickBot="1" x14ac:dyDescent="0.25">
      <c r="A7" s="70"/>
      <c r="B7" s="70"/>
      <c r="C7" s="85"/>
      <c r="D7" s="86" t="s">
        <v>302</v>
      </c>
      <c r="E7" s="86" t="s">
        <v>303</v>
      </c>
      <c r="F7" s="86" t="s">
        <v>304</v>
      </c>
      <c r="G7" s="152" t="s">
        <v>305</v>
      </c>
      <c r="H7" s="84"/>
    </row>
    <row r="8" spans="1:8" x14ac:dyDescent="0.2">
      <c r="A8" s="70"/>
      <c r="B8" s="70"/>
      <c r="C8" s="85" t="s">
        <v>274</v>
      </c>
      <c r="D8" s="157"/>
      <c r="E8" s="175"/>
      <c r="F8" s="175"/>
      <c r="G8" s="176"/>
      <c r="H8" s="84"/>
    </row>
    <row r="9" spans="1:8" x14ac:dyDescent="0.2">
      <c r="A9" s="70"/>
      <c r="B9" s="70"/>
      <c r="C9" s="88" t="s">
        <v>306</v>
      </c>
      <c r="D9" s="89" t="s">
        <v>307</v>
      </c>
      <c r="E9" s="90">
        <v>1642100</v>
      </c>
      <c r="F9" s="90">
        <v>6544985</v>
      </c>
      <c r="G9" s="153">
        <v>8187085</v>
      </c>
      <c r="H9" s="84"/>
    </row>
    <row r="10" spans="1:8" x14ac:dyDescent="0.2">
      <c r="A10" s="70"/>
      <c r="B10" s="70"/>
      <c r="C10" s="91" t="s">
        <v>281</v>
      </c>
      <c r="D10" s="92" t="s">
        <v>308</v>
      </c>
      <c r="E10" s="93">
        <v>116358</v>
      </c>
      <c r="F10" s="93">
        <v>557568</v>
      </c>
      <c r="G10" s="115">
        <v>673926</v>
      </c>
      <c r="H10" s="84"/>
    </row>
    <row r="11" spans="1:8" x14ac:dyDescent="0.2">
      <c r="A11" s="70"/>
      <c r="B11" s="70"/>
      <c r="C11" s="183" t="s">
        <v>282</v>
      </c>
      <c r="D11" s="184" t="s">
        <v>309</v>
      </c>
      <c r="E11" s="185">
        <v>1525742</v>
      </c>
      <c r="F11" s="185">
        <v>5987417</v>
      </c>
      <c r="G11" s="193">
        <v>7513159</v>
      </c>
      <c r="H11" s="84"/>
    </row>
    <row r="12" spans="1:8" x14ac:dyDescent="0.2">
      <c r="A12" s="70"/>
      <c r="B12" s="70"/>
      <c r="C12" s="186" t="s">
        <v>283</v>
      </c>
      <c r="D12" s="187" t="s">
        <v>302</v>
      </c>
      <c r="E12" s="62"/>
      <c r="F12" s="62"/>
      <c r="G12" s="194"/>
      <c r="H12" s="84"/>
    </row>
    <row r="13" spans="1:8" x14ac:dyDescent="0.2">
      <c r="A13" s="70"/>
      <c r="B13" s="70"/>
      <c r="C13" s="88" t="s">
        <v>306</v>
      </c>
      <c r="D13" s="89" t="s">
        <v>310</v>
      </c>
      <c r="E13" s="90">
        <v>1624501</v>
      </c>
      <c r="F13" s="90">
        <v>6547627</v>
      </c>
      <c r="G13" s="153">
        <v>8172128</v>
      </c>
      <c r="H13" s="84"/>
    </row>
    <row r="14" spans="1:8" x14ac:dyDescent="0.2">
      <c r="A14" s="70"/>
      <c r="B14" s="70"/>
      <c r="C14" s="91" t="s">
        <v>281</v>
      </c>
      <c r="D14" s="92" t="s">
        <v>311</v>
      </c>
      <c r="E14" s="93">
        <v>118271</v>
      </c>
      <c r="F14" s="93">
        <v>557568</v>
      </c>
      <c r="G14" s="115">
        <v>675839</v>
      </c>
      <c r="H14" s="84"/>
    </row>
    <row r="15" spans="1:8" x14ac:dyDescent="0.2">
      <c r="A15" s="70"/>
      <c r="B15" s="70"/>
      <c r="C15" s="183" t="s">
        <v>282</v>
      </c>
      <c r="D15" s="184" t="s">
        <v>312</v>
      </c>
      <c r="E15" s="185">
        <v>1506230</v>
      </c>
      <c r="F15" s="185">
        <v>5990059</v>
      </c>
      <c r="G15" s="193">
        <v>7496289</v>
      </c>
      <c r="H15" s="84"/>
    </row>
    <row r="16" spans="1:8" x14ac:dyDescent="0.2">
      <c r="A16" s="70"/>
      <c r="B16" s="70"/>
      <c r="C16" s="186" t="s">
        <v>284</v>
      </c>
      <c r="D16" s="187" t="s">
        <v>302</v>
      </c>
      <c r="E16" s="62"/>
      <c r="F16" s="62"/>
      <c r="G16" s="194"/>
      <c r="H16" s="84"/>
    </row>
    <row r="17" spans="1:8" x14ac:dyDescent="0.2">
      <c r="A17" s="70"/>
      <c r="B17" s="70"/>
      <c r="C17" s="88" t="s">
        <v>306</v>
      </c>
      <c r="D17" s="89" t="s">
        <v>313</v>
      </c>
      <c r="E17" s="90">
        <v>1243886</v>
      </c>
      <c r="F17" s="90">
        <v>5414718</v>
      </c>
      <c r="G17" s="153">
        <v>6658604</v>
      </c>
      <c r="H17" s="84"/>
    </row>
    <row r="18" spans="1:8" x14ac:dyDescent="0.2">
      <c r="A18" s="70"/>
      <c r="B18" s="70"/>
      <c r="C18" s="91" t="s">
        <v>281</v>
      </c>
      <c r="D18" s="92" t="s">
        <v>314</v>
      </c>
      <c r="E18" s="93">
        <v>64239</v>
      </c>
      <c r="F18" s="93">
        <v>414092</v>
      </c>
      <c r="G18" s="115">
        <v>478331</v>
      </c>
      <c r="H18" s="84"/>
    </row>
    <row r="19" spans="1:8" x14ac:dyDescent="0.2">
      <c r="A19" s="70"/>
      <c r="B19" s="70"/>
      <c r="C19" s="183" t="s">
        <v>282</v>
      </c>
      <c r="D19" s="184" t="s">
        <v>315</v>
      </c>
      <c r="E19" s="185">
        <v>1179647</v>
      </c>
      <c r="F19" s="185">
        <v>5000626</v>
      </c>
      <c r="G19" s="193">
        <v>6180273</v>
      </c>
      <c r="H19" s="84"/>
    </row>
    <row r="20" spans="1:8" x14ac:dyDescent="0.2">
      <c r="A20" s="70"/>
      <c r="B20" s="70"/>
      <c r="C20" s="186" t="s">
        <v>285</v>
      </c>
      <c r="D20" s="187" t="s">
        <v>302</v>
      </c>
      <c r="E20" s="62"/>
      <c r="F20" s="62"/>
      <c r="G20" s="194"/>
      <c r="H20" s="84"/>
    </row>
    <row r="21" spans="1:8" x14ac:dyDescent="0.2">
      <c r="A21" s="70"/>
      <c r="B21" s="70"/>
      <c r="C21" s="88" t="s">
        <v>306</v>
      </c>
      <c r="D21" s="89" t="s">
        <v>316</v>
      </c>
      <c r="E21" s="90">
        <v>0</v>
      </c>
      <c r="F21" s="90">
        <v>0</v>
      </c>
      <c r="G21" s="153">
        <v>0</v>
      </c>
      <c r="H21" s="84"/>
    </row>
    <row r="22" spans="1:8" x14ac:dyDescent="0.2">
      <c r="A22" s="70"/>
      <c r="B22" s="70"/>
      <c r="C22" s="91" t="s">
        <v>281</v>
      </c>
      <c r="D22" s="92" t="s">
        <v>317</v>
      </c>
      <c r="E22" s="93">
        <v>0</v>
      </c>
      <c r="F22" s="93">
        <v>0</v>
      </c>
      <c r="G22" s="115">
        <v>0</v>
      </c>
      <c r="H22" s="84"/>
    </row>
    <row r="23" spans="1:8" x14ac:dyDescent="0.2">
      <c r="A23" s="70"/>
      <c r="B23" s="70"/>
      <c r="C23" s="183" t="s">
        <v>282</v>
      </c>
      <c r="D23" s="184" t="s">
        <v>318</v>
      </c>
      <c r="E23" s="185">
        <v>0</v>
      </c>
      <c r="F23" s="185">
        <v>0</v>
      </c>
      <c r="G23" s="193">
        <v>0</v>
      </c>
      <c r="H23" s="84"/>
    </row>
    <row r="24" spans="1:8" x14ac:dyDescent="0.2">
      <c r="A24" s="70"/>
      <c r="B24" s="70"/>
      <c r="C24" s="97" t="s">
        <v>289</v>
      </c>
      <c r="D24" s="98" t="s">
        <v>319</v>
      </c>
      <c r="E24" s="99">
        <v>347549</v>
      </c>
      <c r="F24" s="99">
        <v>914313</v>
      </c>
      <c r="G24" s="246">
        <v>1261862</v>
      </c>
      <c r="H24" s="84"/>
    </row>
    <row r="25" spans="1:8" x14ac:dyDescent="0.2">
      <c r="A25" s="70"/>
      <c r="B25" s="70"/>
      <c r="C25" s="97" t="s">
        <v>290</v>
      </c>
      <c r="D25" s="98" t="s">
        <v>320</v>
      </c>
      <c r="E25" s="201"/>
      <c r="F25" s="201"/>
      <c r="G25" s="125">
        <v>85177</v>
      </c>
      <c r="H25" s="84"/>
    </row>
    <row r="26" spans="1:8" ht="12" thickBot="1" x14ac:dyDescent="0.25">
      <c r="A26" s="70"/>
      <c r="B26" s="70"/>
      <c r="C26" s="76" t="s">
        <v>292</v>
      </c>
      <c r="D26" s="101" t="s">
        <v>321</v>
      </c>
      <c r="E26" s="202"/>
      <c r="F26" s="202"/>
      <c r="G26" s="151">
        <v>1347039</v>
      </c>
      <c r="H26" s="319"/>
    </row>
    <row r="27" spans="1:8" ht="19.5" customHeight="1" x14ac:dyDescent="0.2">
      <c r="A27" s="70"/>
      <c r="B27" s="70"/>
      <c r="C27" s="331" t="s">
        <v>957</v>
      </c>
      <c r="D27" s="331"/>
      <c r="E27" s="331"/>
      <c r="F27" s="331"/>
      <c r="G27" s="331"/>
      <c r="H27" s="322"/>
    </row>
    <row r="28" spans="1:8" x14ac:dyDescent="0.2">
      <c r="A28" s="70"/>
      <c r="B28" s="70"/>
      <c r="C28" s="84"/>
      <c r="D28" s="84"/>
      <c r="E28" s="84"/>
      <c r="F28" s="84"/>
      <c r="G28" s="84"/>
      <c r="H28" s="84"/>
    </row>
    <row r="29" spans="1:8" x14ac:dyDescent="0.2">
      <c r="A29" s="70"/>
      <c r="B29" s="70"/>
      <c r="C29" s="84"/>
      <c r="D29" s="84"/>
      <c r="E29" s="84"/>
      <c r="F29" s="84"/>
      <c r="G29" s="84"/>
      <c r="H29" s="84"/>
    </row>
    <row r="30" spans="1:8" x14ac:dyDescent="0.2">
      <c r="A30" s="70"/>
      <c r="B30" s="70"/>
      <c r="C30" s="84"/>
      <c r="D30" s="84"/>
      <c r="E30" s="84"/>
      <c r="F30" s="84"/>
      <c r="G30" s="84"/>
      <c r="H30" s="84"/>
    </row>
    <row r="31" spans="1:8" x14ac:dyDescent="0.2">
      <c r="A31" s="70"/>
      <c r="B31" s="70"/>
      <c r="C31" s="84"/>
      <c r="D31" s="84"/>
      <c r="E31" s="84"/>
      <c r="F31" s="84"/>
      <c r="G31" s="84"/>
      <c r="H31" s="84"/>
    </row>
    <row r="32" spans="1:8" x14ac:dyDescent="0.2">
      <c r="A32" s="70"/>
      <c r="B32" s="70"/>
      <c r="C32" s="84"/>
      <c r="D32" s="84"/>
      <c r="E32" s="84"/>
      <c r="F32" s="84"/>
      <c r="G32" s="84"/>
      <c r="H32" s="84"/>
    </row>
    <row r="33" spans="1:8" x14ac:dyDescent="0.2">
      <c r="A33" s="70"/>
      <c r="B33" s="70"/>
      <c r="C33" s="84"/>
      <c r="D33" s="84"/>
      <c r="E33" s="84"/>
      <c r="F33" s="84"/>
      <c r="G33" s="84"/>
      <c r="H33" s="84"/>
    </row>
    <row r="34" spans="1:8" x14ac:dyDescent="0.2">
      <c r="A34" s="70"/>
      <c r="B34" s="70"/>
      <c r="C34" s="84"/>
      <c r="D34" s="84"/>
      <c r="E34" s="84"/>
      <c r="F34" s="84"/>
      <c r="G34" s="84"/>
      <c r="H34" s="84"/>
    </row>
    <row r="35" spans="1:8" x14ac:dyDescent="0.2">
      <c r="D35" s="84"/>
      <c r="H35" s="84"/>
    </row>
  </sheetData>
  <customSheetViews>
    <customSheetView guid="{CE99FD40-41F2-4E10-9D73-3081630A1721}" showGridLines="0" hiddenRows="1" hiddenColumns="1">
      <selection activeCell="E38" sqref="E38"/>
      <pageMargins left="0.70866141732283505" right="0.70866141732283505" top="0.74803149606299202" bottom="0.74803149606299202" header="0.31496062992126" footer="0.31496062992126"/>
      <pageSetup paperSize="9" orientation="portrait" r:id="rId1"/>
      <headerFooter alignWithMargins="0"/>
    </customSheetView>
  </customSheetViews>
  <mergeCells count="2">
    <mergeCell ref="E5:F5"/>
    <mergeCell ref="C27:G27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59974974822229687"/>
  </sheetPr>
  <dimension ref="A1:K35"/>
  <sheetViews>
    <sheetView workbookViewId="0">
      <selection activeCell="H20" sqref="H20"/>
    </sheetView>
  </sheetViews>
  <sheetFormatPr defaultColWidth="9" defaultRowHeight="11.25" x14ac:dyDescent="0.2"/>
  <cols>
    <col min="1" max="1" width="9.6640625" style="3" customWidth="1"/>
    <col min="2" max="2" width="3.33203125" style="3" customWidth="1"/>
    <col min="3" max="3" width="81.33203125" style="103" customWidth="1"/>
    <col min="4" max="4" width="7.1640625" style="103" hidden="1" customWidth="1"/>
    <col min="5" max="7" width="23" style="103" customWidth="1"/>
    <col min="8" max="10" width="9" style="103"/>
    <col min="11" max="16384" width="9" style="3"/>
  </cols>
  <sheetData>
    <row r="1" spans="1:10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  <c r="I1" s="84"/>
      <c r="J1" s="84"/>
    </row>
    <row r="2" spans="1:10" x14ac:dyDescent="0.2">
      <c r="A2" s="70"/>
      <c r="B2" s="70"/>
      <c r="C2" s="24" t="s">
        <v>507</v>
      </c>
      <c r="D2" s="84"/>
      <c r="E2" s="84"/>
      <c r="F2" s="84"/>
      <c r="G2" s="84"/>
      <c r="H2" s="84"/>
      <c r="I2" s="84"/>
      <c r="J2" s="84"/>
    </row>
    <row r="3" spans="1:10" x14ac:dyDescent="0.2">
      <c r="A3" s="70"/>
      <c r="B3" s="70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0"/>
      <c r="B4" s="70"/>
      <c r="C4" s="84"/>
      <c r="D4" s="84"/>
      <c r="E4" s="84"/>
      <c r="F4" s="84"/>
      <c r="G4" s="84"/>
      <c r="H4" s="84"/>
      <c r="I4" s="84"/>
      <c r="J4" s="84"/>
    </row>
    <row r="5" spans="1:10" x14ac:dyDescent="0.2">
      <c r="A5" s="70"/>
      <c r="B5" s="70"/>
      <c r="C5" s="74" t="str">
        <f>_entity</f>
        <v>SCOR Group</v>
      </c>
      <c r="D5" s="75"/>
      <c r="E5" s="335" t="s">
        <v>504</v>
      </c>
      <c r="F5" s="335"/>
      <c r="G5" s="77"/>
      <c r="H5" s="84"/>
      <c r="I5" s="84"/>
      <c r="J5" s="84"/>
    </row>
    <row r="6" spans="1:10" ht="12" thickBot="1" x14ac:dyDescent="0.25">
      <c r="A6" s="70"/>
      <c r="B6" s="70"/>
      <c r="C6" s="71" t="e">
        <f>"Au"&amp;_sdateFR&amp;CHAR(10)&amp;_multiplierFR</f>
        <v>#REF!</v>
      </c>
      <c r="D6" s="71"/>
      <c r="E6" s="82" t="s">
        <v>502</v>
      </c>
      <c r="F6" s="82" t="s">
        <v>503</v>
      </c>
      <c r="G6" s="174" t="s">
        <v>295</v>
      </c>
      <c r="H6" s="84"/>
      <c r="I6" s="84"/>
      <c r="J6" s="84"/>
    </row>
    <row r="7" spans="1:10" ht="12" hidden="1" thickBot="1" x14ac:dyDescent="0.25">
      <c r="A7" s="70"/>
      <c r="B7" s="70"/>
      <c r="C7" s="85"/>
      <c r="D7" s="86" t="s">
        <v>302</v>
      </c>
      <c r="E7" s="86" t="s">
        <v>303</v>
      </c>
      <c r="F7" s="86" t="s">
        <v>304</v>
      </c>
      <c r="G7" s="152" t="s">
        <v>305</v>
      </c>
      <c r="H7" s="84"/>
      <c r="I7" s="84"/>
      <c r="J7" s="84"/>
    </row>
    <row r="8" spans="1:10" x14ac:dyDescent="0.2">
      <c r="A8" s="70"/>
      <c r="B8" s="70"/>
      <c r="C8" s="85" t="s">
        <v>486</v>
      </c>
      <c r="D8" s="157"/>
      <c r="E8" s="175"/>
      <c r="F8" s="175"/>
      <c r="G8" s="176"/>
      <c r="H8" s="84"/>
      <c r="I8" s="84"/>
      <c r="J8" s="84"/>
    </row>
    <row r="9" spans="1:10" x14ac:dyDescent="0.2">
      <c r="A9" s="70"/>
      <c r="B9" s="70"/>
      <c r="C9" s="88" t="s">
        <v>640</v>
      </c>
      <c r="D9" s="89" t="s">
        <v>307</v>
      </c>
      <c r="E9" s="90" t="e">
        <f>SUMPRODUCT((#REF!=$D9)*(#REF!=E$7),#REF!)/coef</f>
        <v>#REF!</v>
      </c>
      <c r="F9" s="90" t="e">
        <f>SUMPRODUCT((#REF!=$D9)*(#REF!=F$7),#REF!)/coef</f>
        <v>#REF!</v>
      </c>
      <c r="G9" s="153" t="e">
        <f>SUMPRODUCT((#REF!=$D9)*(#REF!=G$7),#REF!)/coef</f>
        <v>#REF!</v>
      </c>
      <c r="H9" s="84"/>
      <c r="I9" s="84"/>
      <c r="J9" s="84"/>
    </row>
    <row r="10" spans="1:10" x14ac:dyDescent="0.2">
      <c r="A10" s="70"/>
      <c r="B10" s="70"/>
      <c r="C10" s="91" t="s">
        <v>490</v>
      </c>
      <c r="D10" s="92" t="s">
        <v>308</v>
      </c>
      <c r="E10" s="93" t="e">
        <f>SUMPRODUCT((#REF!=$D10)*(#REF!=E$7),#REF!)/coef</f>
        <v>#REF!</v>
      </c>
      <c r="F10" s="93" t="e">
        <f>SUMPRODUCT((#REF!=$D10)*(#REF!=F$7),#REF!)/coef</f>
        <v>#REF!</v>
      </c>
      <c r="G10" s="115" t="e">
        <f>SUMPRODUCT((#REF!=$D10)*(#REF!=G$7),#REF!)/coef</f>
        <v>#REF!</v>
      </c>
      <c r="H10" s="84"/>
      <c r="I10" s="84"/>
      <c r="J10" s="84"/>
    </row>
    <row r="11" spans="1:10" x14ac:dyDescent="0.2">
      <c r="A11" s="70"/>
      <c r="B11" s="70"/>
      <c r="C11" s="183" t="s">
        <v>491</v>
      </c>
      <c r="D11" s="184" t="s">
        <v>309</v>
      </c>
      <c r="E11" s="185" t="e">
        <f>SUMPRODUCT((#REF!=$D11)*(#REF!=E$7),#REF!)/coef</f>
        <v>#REF!</v>
      </c>
      <c r="F11" s="185" t="e">
        <f>SUMPRODUCT((#REF!=$D11)*(#REF!=F$7),#REF!)/coef</f>
        <v>#REF!</v>
      </c>
      <c r="G11" s="193" t="e">
        <f>SUMPRODUCT((#REF!=$D11)*(#REF!=G$7),#REF!)/coef</f>
        <v>#REF!</v>
      </c>
      <c r="H11" s="84"/>
      <c r="I11" s="84"/>
      <c r="J11" s="84"/>
    </row>
    <row r="12" spans="1:10" x14ac:dyDescent="0.2">
      <c r="A12" s="70"/>
      <c r="B12" s="70"/>
      <c r="C12" s="186" t="s">
        <v>492</v>
      </c>
      <c r="D12" s="187" t="s">
        <v>302</v>
      </c>
      <c r="E12" s="62"/>
      <c r="F12" s="62"/>
      <c r="G12" s="194"/>
      <c r="H12" s="84"/>
      <c r="I12" s="84"/>
      <c r="J12" s="84"/>
    </row>
    <row r="13" spans="1:10" x14ac:dyDescent="0.2">
      <c r="A13" s="70"/>
      <c r="B13" s="70"/>
      <c r="C13" s="88" t="s">
        <v>505</v>
      </c>
      <c r="D13" s="89" t="s">
        <v>310</v>
      </c>
      <c r="E13" s="90" t="e">
        <f>SUMPRODUCT((#REF!=$D13)*(#REF!=E$7),#REF!)/coef</f>
        <v>#REF!</v>
      </c>
      <c r="F13" s="90" t="e">
        <f>SUMPRODUCT((#REF!=$D13)*(#REF!=F$7),#REF!)/coef</f>
        <v>#REF!</v>
      </c>
      <c r="G13" s="153" t="e">
        <f>SUMPRODUCT((#REF!=$D13)*(#REF!=G$7),#REF!)/coef</f>
        <v>#REF!</v>
      </c>
      <c r="H13" s="84"/>
      <c r="I13" s="84"/>
      <c r="J13" s="84"/>
    </row>
    <row r="14" spans="1:10" x14ac:dyDescent="0.2">
      <c r="A14" s="70"/>
      <c r="B14" s="70"/>
      <c r="C14" s="91" t="s">
        <v>490</v>
      </c>
      <c r="D14" s="92" t="s">
        <v>311</v>
      </c>
      <c r="E14" s="93" t="e">
        <f>SUMPRODUCT((#REF!=$D14)*(#REF!=E$7),#REF!)/coef</f>
        <v>#REF!</v>
      </c>
      <c r="F14" s="93" t="e">
        <f>SUMPRODUCT((#REF!=$D14)*(#REF!=F$7),#REF!)/coef</f>
        <v>#REF!</v>
      </c>
      <c r="G14" s="115" t="e">
        <f>SUMPRODUCT((#REF!=$D14)*(#REF!=G$7),#REF!)/coef</f>
        <v>#REF!</v>
      </c>
      <c r="H14" s="84"/>
      <c r="I14" s="84"/>
      <c r="J14" s="84"/>
    </row>
    <row r="15" spans="1:10" x14ac:dyDescent="0.2">
      <c r="A15" s="70"/>
      <c r="B15" s="70"/>
      <c r="C15" s="183" t="s">
        <v>491</v>
      </c>
      <c r="D15" s="184" t="s">
        <v>312</v>
      </c>
      <c r="E15" s="185" t="e">
        <f>SUMPRODUCT((#REF!=$D15)*(#REF!=E$7),#REF!)/coef</f>
        <v>#REF!</v>
      </c>
      <c r="F15" s="185" t="e">
        <f>SUMPRODUCT((#REF!=$D15)*(#REF!=F$7),#REF!)/coef</f>
        <v>#REF!</v>
      </c>
      <c r="G15" s="193" t="e">
        <f>SUMPRODUCT((#REF!=$D15)*(#REF!=G$7),#REF!)/coef</f>
        <v>#REF!</v>
      </c>
      <c r="H15" s="84"/>
      <c r="I15" s="84"/>
      <c r="J15" s="84"/>
    </row>
    <row r="16" spans="1:10" x14ac:dyDescent="0.2">
      <c r="A16" s="70"/>
      <c r="B16" s="70"/>
      <c r="C16" s="186" t="s">
        <v>493</v>
      </c>
      <c r="D16" s="187" t="s">
        <v>302</v>
      </c>
      <c r="E16" s="62"/>
      <c r="F16" s="62"/>
      <c r="G16" s="194"/>
      <c r="H16" s="84"/>
      <c r="I16" s="84"/>
      <c r="J16" s="84"/>
    </row>
    <row r="17" spans="1:11" x14ac:dyDescent="0.2">
      <c r="A17" s="70"/>
      <c r="B17" s="70"/>
      <c r="C17" s="88" t="s">
        <v>505</v>
      </c>
      <c r="D17" s="89" t="s">
        <v>313</v>
      </c>
      <c r="E17" s="90" t="e">
        <f>SUMPRODUCT((#REF!=$D17)*(#REF!=E$7),#REF!)/coef</f>
        <v>#REF!</v>
      </c>
      <c r="F17" s="90" t="e">
        <f>SUMPRODUCT((#REF!=$D17)*(#REF!=F$7),#REF!)/coef</f>
        <v>#REF!</v>
      </c>
      <c r="G17" s="153" t="e">
        <f>SUMPRODUCT((#REF!=$D17)*(#REF!=G$7),#REF!)/coef</f>
        <v>#REF!</v>
      </c>
      <c r="H17" s="84"/>
      <c r="I17" s="84"/>
      <c r="J17" s="84"/>
    </row>
    <row r="18" spans="1:11" x14ac:dyDescent="0.2">
      <c r="A18" s="70"/>
      <c r="B18" s="70"/>
      <c r="C18" s="91" t="s">
        <v>490</v>
      </c>
      <c r="D18" s="92" t="s">
        <v>314</v>
      </c>
      <c r="E18" s="93" t="e">
        <f>SUMPRODUCT((#REF!=$D18)*(#REF!=E$7),#REF!)/coef</f>
        <v>#REF!</v>
      </c>
      <c r="F18" s="93" t="e">
        <f>SUMPRODUCT((#REF!=$D18)*(#REF!=F$7),#REF!)/coef</f>
        <v>#REF!</v>
      </c>
      <c r="G18" s="115" t="e">
        <f>SUMPRODUCT((#REF!=$D18)*(#REF!=G$7),#REF!)/coef</f>
        <v>#REF!</v>
      </c>
      <c r="H18" s="84"/>
      <c r="I18" s="84"/>
      <c r="J18" s="84"/>
    </row>
    <row r="19" spans="1:11" x14ac:dyDescent="0.2">
      <c r="A19" s="70"/>
      <c r="B19" s="70"/>
      <c r="C19" s="183" t="s">
        <v>491</v>
      </c>
      <c r="D19" s="184" t="s">
        <v>315</v>
      </c>
      <c r="E19" s="185" t="e">
        <f>SUMPRODUCT((#REF!=$D19)*(#REF!=E$7),#REF!)/coef</f>
        <v>#REF!</v>
      </c>
      <c r="F19" s="185" t="e">
        <f>SUMPRODUCT((#REF!=$D19)*(#REF!=F$7),#REF!)/coef</f>
        <v>#REF!</v>
      </c>
      <c r="G19" s="193" t="e">
        <f>SUMPRODUCT((#REF!=$D19)*(#REF!=G$7),#REF!)/coef</f>
        <v>#REF!</v>
      </c>
      <c r="H19" s="84"/>
      <c r="I19" s="84"/>
      <c r="J19" s="84"/>
    </row>
    <row r="20" spans="1:11" x14ac:dyDescent="0.2">
      <c r="A20" s="70"/>
      <c r="B20" s="70"/>
      <c r="C20" s="186" t="s">
        <v>494</v>
      </c>
      <c r="D20" s="187" t="s">
        <v>302</v>
      </c>
      <c r="E20" s="62"/>
      <c r="F20" s="62"/>
      <c r="G20" s="194"/>
      <c r="H20" s="84"/>
      <c r="I20" s="84"/>
      <c r="J20" s="84"/>
    </row>
    <row r="21" spans="1:11" x14ac:dyDescent="0.2">
      <c r="A21" s="70"/>
      <c r="B21" s="70"/>
      <c r="C21" s="88" t="s">
        <v>505</v>
      </c>
      <c r="D21" s="89" t="s">
        <v>316</v>
      </c>
      <c r="E21" s="90" t="e">
        <f>SUMPRODUCT((#REF!=$D21)*(#REF!=E$7),#REF!)/coef</f>
        <v>#REF!</v>
      </c>
      <c r="F21" s="90" t="e">
        <f>SUMPRODUCT((#REF!=$D21)*(#REF!=F$7),#REF!)/coef</f>
        <v>#REF!</v>
      </c>
      <c r="G21" s="153" t="e">
        <f>SUMPRODUCT((#REF!=$D21)*(#REF!=G$7),#REF!)/coef</f>
        <v>#REF!</v>
      </c>
      <c r="H21" s="84"/>
      <c r="I21" s="84"/>
      <c r="J21" s="84"/>
    </row>
    <row r="22" spans="1:11" x14ac:dyDescent="0.2">
      <c r="A22" s="70"/>
      <c r="B22" s="70"/>
      <c r="C22" s="91" t="s">
        <v>490</v>
      </c>
      <c r="D22" s="92" t="s">
        <v>317</v>
      </c>
      <c r="E22" s="93" t="e">
        <f>SUMPRODUCT((#REF!=$D22)*(#REF!=E$7),#REF!)/coef</f>
        <v>#REF!</v>
      </c>
      <c r="F22" s="93" t="e">
        <f>SUMPRODUCT((#REF!=$D22)*(#REF!=F$7),#REF!)/coef</f>
        <v>#REF!</v>
      </c>
      <c r="G22" s="115" t="e">
        <f>SUMPRODUCT((#REF!=$D22)*(#REF!=G$7),#REF!)/coef</f>
        <v>#REF!</v>
      </c>
      <c r="H22" s="84"/>
      <c r="I22" s="84"/>
      <c r="J22" s="84"/>
    </row>
    <row r="23" spans="1:11" x14ac:dyDescent="0.2">
      <c r="A23" s="70"/>
      <c r="B23" s="70"/>
      <c r="C23" s="183" t="s">
        <v>491</v>
      </c>
      <c r="D23" s="184" t="s">
        <v>318</v>
      </c>
      <c r="E23" s="185" t="e">
        <f>SUMPRODUCT((#REF!=$D23)*(#REF!=E$7),#REF!)/coef</f>
        <v>#REF!</v>
      </c>
      <c r="F23" s="185" t="e">
        <f>SUMPRODUCT((#REF!=$D23)*(#REF!=F$7),#REF!)/coef</f>
        <v>#REF!</v>
      </c>
      <c r="G23" s="193" t="e">
        <f>SUMPRODUCT((#REF!=$D23)*(#REF!=G$7),#REF!)/coef</f>
        <v>#REF!</v>
      </c>
      <c r="H23" s="84"/>
      <c r="I23" s="84"/>
      <c r="J23" s="84"/>
    </row>
    <row r="24" spans="1:11" x14ac:dyDescent="0.2">
      <c r="A24" s="70"/>
      <c r="B24" s="70"/>
      <c r="C24" s="97" t="s">
        <v>506</v>
      </c>
      <c r="D24" s="98" t="s">
        <v>319</v>
      </c>
      <c r="E24" s="99" t="e">
        <f>SUMPRODUCT((#REF!=$D24)*(#REF!=E$7),#REF!)/coef</f>
        <v>#REF!</v>
      </c>
      <c r="F24" s="99" t="e">
        <f>SUMPRODUCT((#REF!=$D24)*(#REF!=F$7),#REF!)/coef</f>
        <v>#REF!</v>
      </c>
      <c r="G24" s="246" t="e">
        <f>SUMPRODUCT((#REF!=$D24)*(#REF!=G$7),#REF!)/coef</f>
        <v>#REF!</v>
      </c>
      <c r="H24" s="84"/>
      <c r="I24" s="84"/>
      <c r="J24" s="84"/>
    </row>
    <row r="25" spans="1:11" x14ac:dyDescent="0.2">
      <c r="A25" s="70"/>
      <c r="B25" s="70"/>
      <c r="C25" s="97" t="s">
        <v>496</v>
      </c>
      <c r="D25" s="98" t="s">
        <v>320</v>
      </c>
      <c r="E25" s="201"/>
      <c r="F25" s="201"/>
      <c r="G25" s="125" t="e">
        <f>SUMPRODUCT((#REF!=$D25)*(#REF!=G$7),#REF!)/coef</f>
        <v>#REF!</v>
      </c>
      <c r="H25" s="84"/>
      <c r="I25" s="84"/>
      <c r="J25" s="84"/>
    </row>
    <row r="26" spans="1:11" ht="12" thickBot="1" x14ac:dyDescent="0.25">
      <c r="A26" s="70"/>
      <c r="B26" s="70"/>
      <c r="C26" s="76" t="s">
        <v>497</v>
      </c>
      <c r="D26" s="101" t="s">
        <v>321</v>
      </c>
      <c r="E26" s="202"/>
      <c r="F26" s="202"/>
      <c r="G26" s="151" t="e">
        <f>SUMPRODUCT((#REF!=$D26)*(#REF!=G$7),#REF!)/coef</f>
        <v>#REF!</v>
      </c>
      <c r="H26" s="84"/>
      <c r="I26" s="84"/>
      <c r="J26" s="84"/>
      <c r="K26" s="84"/>
    </row>
    <row r="27" spans="1:11" ht="18" customHeight="1" x14ac:dyDescent="0.2">
      <c r="A27" s="70"/>
      <c r="B27" s="70"/>
      <c r="C27" s="333" t="s">
        <v>667</v>
      </c>
      <c r="D27" s="333"/>
      <c r="E27" s="333"/>
      <c r="F27" s="333"/>
      <c r="G27" s="333"/>
      <c r="H27" s="84"/>
      <c r="I27" s="84"/>
      <c r="J27" s="84"/>
      <c r="K27" s="84"/>
    </row>
    <row r="28" spans="1:11" x14ac:dyDescent="0.2">
      <c r="A28" s="70"/>
      <c r="B28" s="70"/>
      <c r="C28" s="84"/>
      <c r="D28" s="84"/>
      <c r="E28" s="84"/>
      <c r="F28" s="84"/>
      <c r="G28" s="84"/>
      <c r="H28" s="84"/>
      <c r="I28" s="84"/>
      <c r="J28" s="84"/>
    </row>
    <row r="29" spans="1:11" x14ac:dyDescent="0.2">
      <c r="A29" s="70"/>
      <c r="B29" s="70"/>
      <c r="C29" s="84"/>
      <c r="D29" s="84"/>
      <c r="E29" s="84"/>
      <c r="F29" s="84"/>
      <c r="G29" s="84"/>
      <c r="H29" s="84"/>
      <c r="I29" s="84"/>
      <c r="J29" s="84"/>
    </row>
    <row r="30" spans="1:11" x14ac:dyDescent="0.2">
      <c r="A30" s="70"/>
      <c r="B30" s="70"/>
      <c r="C30" s="84"/>
      <c r="D30" s="84"/>
      <c r="E30" s="84"/>
      <c r="F30" s="84"/>
      <c r="G30" s="84"/>
      <c r="H30" s="84"/>
      <c r="I30" s="84"/>
      <c r="J30" s="84"/>
    </row>
    <row r="31" spans="1:11" x14ac:dyDescent="0.2">
      <c r="A31" s="70"/>
      <c r="B31" s="70"/>
      <c r="C31" s="84"/>
      <c r="D31" s="84"/>
      <c r="E31" s="84"/>
      <c r="F31" s="84"/>
      <c r="G31" s="84"/>
      <c r="H31" s="84"/>
      <c r="I31" s="84"/>
      <c r="J31" s="84"/>
    </row>
    <row r="32" spans="1:11" x14ac:dyDescent="0.2">
      <c r="A32" s="70"/>
      <c r="B32" s="70"/>
      <c r="C32" s="84"/>
      <c r="D32" s="84"/>
      <c r="E32" s="84"/>
      <c r="F32" s="84"/>
      <c r="G32" s="84"/>
      <c r="H32" s="84"/>
      <c r="I32" s="84"/>
      <c r="J32" s="84"/>
    </row>
    <row r="33" spans="1:10" x14ac:dyDescent="0.2">
      <c r="A33" s="70"/>
      <c r="B33" s="70"/>
      <c r="C33" s="84"/>
      <c r="D33" s="84"/>
      <c r="E33" s="84"/>
      <c r="F33" s="84"/>
      <c r="G33" s="84"/>
      <c r="H33" s="84"/>
      <c r="I33" s="84"/>
      <c r="J33" s="84"/>
    </row>
    <row r="34" spans="1:10" x14ac:dyDescent="0.2">
      <c r="A34" s="70"/>
      <c r="B34" s="70"/>
      <c r="C34" s="84"/>
      <c r="D34" s="84"/>
      <c r="E34" s="84"/>
      <c r="F34" s="84"/>
      <c r="G34" s="84"/>
      <c r="H34" s="84"/>
      <c r="I34" s="84"/>
      <c r="J34" s="84"/>
    </row>
    <row r="35" spans="1:10" x14ac:dyDescent="0.2">
      <c r="D35" s="84"/>
    </row>
  </sheetData>
  <customSheetViews>
    <customSheetView guid="{CE99FD40-41F2-4E10-9D73-3081630A1721}" hiddenRows="1" hiddenColumns="1" state="hidden">
      <selection activeCell="H20" sqref="H20"/>
      <pageMargins left="0.70866141732283505" right="0.70866141732283505" top="0.74803149606299202" bottom="0.74803149606299202" header="0.31496062992126" footer="0.31496062992126"/>
      <pageSetup paperSize="9" orientation="portrait" r:id="rId1"/>
      <headerFooter alignWithMargins="0"/>
    </customSheetView>
  </customSheetViews>
  <mergeCells count="2">
    <mergeCell ref="E5:F5"/>
    <mergeCell ref="C27:G27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3"/>
  <sheetViews>
    <sheetView showGridLines="0" workbookViewId="0">
      <selection activeCell="I37" sqref="I37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50" style="103" customWidth="1"/>
    <col min="4" max="4" width="6.33203125" style="103" hidden="1" customWidth="1"/>
    <col min="5" max="5" width="13.5" style="103" customWidth="1"/>
    <col min="6" max="10" width="14.5" style="103" customWidth="1"/>
    <col min="11" max="11" width="16.1640625" style="103" customWidth="1"/>
    <col min="12" max="12" width="9" style="103"/>
    <col min="13" max="16384" width="9" style="3"/>
  </cols>
  <sheetData>
    <row r="1" spans="1:12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1.25" customHeight="1" x14ac:dyDescent="0.2">
      <c r="A2" s="70"/>
      <c r="B2" s="70"/>
      <c r="C2" s="24" t="s">
        <v>947</v>
      </c>
      <c r="D2" s="84"/>
      <c r="E2" s="84"/>
      <c r="F2" s="84"/>
      <c r="G2" s="84"/>
      <c r="H2" s="84"/>
      <c r="I2" s="84"/>
      <c r="J2" s="84"/>
      <c r="K2" s="84"/>
      <c r="L2" s="84"/>
    </row>
    <row r="3" spans="1:12" x14ac:dyDescent="0.2">
      <c r="A3" s="70"/>
      <c r="B3" s="70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34.5" thickBot="1" x14ac:dyDescent="0.25">
      <c r="A4" s="70"/>
      <c r="B4" s="70"/>
      <c r="C4" s="71" t="s">
        <v>948</v>
      </c>
      <c r="D4" s="71"/>
      <c r="E4" s="83" t="s">
        <v>636</v>
      </c>
      <c r="F4" s="336" t="s">
        <v>634</v>
      </c>
      <c r="G4" s="336"/>
      <c r="H4" s="336"/>
      <c r="I4" s="336"/>
      <c r="J4" s="336"/>
      <c r="K4" s="28" t="s">
        <v>322</v>
      </c>
      <c r="L4" s="84"/>
    </row>
    <row r="5" spans="1:12" hidden="1" x14ac:dyDescent="0.2">
      <c r="A5" s="70"/>
      <c r="B5" s="70"/>
      <c r="C5" s="154"/>
      <c r="D5" s="86"/>
      <c r="E5" s="87" t="s">
        <v>193</v>
      </c>
      <c r="F5" s="87" t="s">
        <v>194</v>
      </c>
      <c r="G5" s="87" t="s">
        <v>195</v>
      </c>
      <c r="H5" s="87" t="s">
        <v>196</v>
      </c>
      <c r="I5" s="87" t="s">
        <v>197</v>
      </c>
      <c r="J5" s="87" t="s">
        <v>258</v>
      </c>
      <c r="K5" s="87" t="s">
        <v>275</v>
      </c>
      <c r="L5" s="84"/>
    </row>
    <row r="6" spans="1:12" ht="27.75" customHeight="1" x14ac:dyDescent="0.2">
      <c r="A6" s="70"/>
      <c r="B6" s="70"/>
      <c r="C6" s="186"/>
      <c r="D6" s="98" t="s">
        <v>200</v>
      </c>
      <c r="E6" s="203"/>
      <c r="F6" s="156" t="s">
        <v>706</v>
      </c>
      <c r="G6" s="156" t="s">
        <v>705</v>
      </c>
      <c r="H6" s="156" t="s">
        <v>356</v>
      </c>
      <c r="I6" s="156" t="s">
        <v>704</v>
      </c>
      <c r="J6" s="156" t="s">
        <v>355</v>
      </c>
      <c r="K6" s="203"/>
      <c r="L6" s="84"/>
    </row>
    <row r="7" spans="1:12" hidden="1" x14ac:dyDescent="0.2">
      <c r="A7" s="70"/>
      <c r="B7" s="70"/>
      <c r="C7" s="155"/>
      <c r="D7" s="157"/>
      <c r="E7" s="158" t="s">
        <v>276</v>
      </c>
      <c r="F7" s="158" t="s">
        <v>277</v>
      </c>
      <c r="G7" s="158" t="s">
        <v>323</v>
      </c>
      <c r="H7" s="158" t="s">
        <v>324</v>
      </c>
      <c r="I7" s="158" t="s">
        <v>278</v>
      </c>
      <c r="J7" s="158" t="s">
        <v>296</v>
      </c>
      <c r="K7" s="158" t="s">
        <v>297</v>
      </c>
      <c r="L7" s="84"/>
    </row>
    <row r="8" spans="1:12" x14ac:dyDescent="0.2">
      <c r="A8" s="70"/>
      <c r="B8" s="70"/>
      <c r="C8" s="186" t="s">
        <v>274</v>
      </c>
      <c r="D8" s="197"/>
      <c r="E8" s="62"/>
      <c r="F8" s="62"/>
      <c r="G8" s="62"/>
      <c r="H8" s="62"/>
      <c r="I8" s="62"/>
      <c r="J8" s="62"/>
      <c r="K8" s="194"/>
      <c r="L8" s="84"/>
    </row>
    <row r="9" spans="1:12" x14ac:dyDescent="0.2">
      <c r="A9" s="70"/>
      <c r="B9" s="70"/>
      <c r="C9" s="88" t="s">
        <v>628</v>
      </c>
      <c r="D9" s="89" t="s">
        <v>71</v>
      </c>
      <c r="E9" s="90">
        <v>79147</v>
      </c>
      <c r="F9" s="90">
        <v>305977</v>
      </c>
      <c r="G9" s="90">
        <v>577211</v>
      </c>
      <c r="H9" s="90">
        <v>101</v>
      </c>
      <c r="I9" s="90">
        <v>14066</v>
      </c>
      <c r="J9" s="90">
        <v>7468</v>
      </c>
      <c r="K9" s="153">
        <v>983970</v>
      </c>
      <c r="L9" s="84"/>
    </row>
    <row r="10" spans="1:12" x14ac:dyDescent="0.2">
      <c r="A10" s="70"/>
      <c r="B10" s="70"/>
      <c r="C10" s="91" t="s">
        <v>279</v>
      </c>
      <c r="D10" s="92" t="s">
        <v>73</v>
      </c>
      <c r="E10" s="93">
        <v>120136</v>
      </c>
      <c r="F10" s="93">
        <v>660992</v>
      </c>
      <c r="G10" s="93">
        <v>93665</v>
      </c>
      <c r="H10" s="93">
        <v>464567</v>
      </c>
      <c r="I10" s="93">
        <v>234775</v>
      </c>
      <c r="J10" s="93">
        <v>101208</v>
      </c>
      <c r="K10" s="115">
        <v>1675343</v>
      </c>
      <c r="L10" s="84"/>
    </row>
    <row r="11" spans="1:12" x14ac:dyDescent="0.2">
      <c r="A11" s="70"/>
      <c r="B11" s="70"/>
      <c r="C11" s="91" t="s">
        <v>280</v>
      </c>
      <c r="D11" s="92" t="s">
        <v>75</v>
      </c>
      <c r="E11" s="93">
        <v>152015</v>
      </c>
      <c r="F11" s="93">
        <v>417367</v>
      </c>
      <c r="G11" s="93">
        <v>88115</v>
      </c>
      <c r="H11" s="93">
        <v>36546</v>
      </c>
      <c r="I11" s="93">
        <v>81034</v>
      </c>
      <c r="J11" s="93">
        <v>46443</v>
      </c>
      <c r="K11" s="115">
        <v>821520</v>
      </c>
      <c r="L11" s="84"/>
    </row>
    <row r="12" spans="1:12" x14ac:dyDescent="0.2">
      <c r="A12" s="70"/>
      <c r="B12" s="70"/>
      <c r="C12" s="91" t="s">
        <v>281</v>
      </c>
      <c r="D12" s="92" t="s">
        <v>76</v>
      </c>
      <c r="E12" s="93">
        <v>203902</v>
      </c>
      <c r="F12" s="93">
        <v>68524</v>
      </c>
      <c r="G12" s="93">
        <v>160032</v>
      </c>
      <c r="H12" s="93">
        <v>311</v>
      </c>
      <c r="I12" s="93">
        <v>17055</v>
      </c>
      <c r="J12" s="93">
        <v>956</v>
      </c>
      <c r="K12" s="115">
        <v>450780</v>
      </c>
      <c r="L12" s="84"/>
    </row>
    <row r="13" spans="1:12" x14ac:dyDescent="0.2">
      <c r="A13" s="70"/>
      <c r="B13" s="70"/>
      <c r="C13" s="183" t="s">
        <v>282</v>
      </c>
      <c r="D13" s="184" t="s">
        <v>87</v>
      </c>
      <c r="E13" s="185">
        <v>147396</v>
      </c>
      <c r="F13" s="185">
        <v>1315812</v>
      </c>
      <c r="G13" s="185">
        <v>598959</v>
      </c>
      <c r="H13" s="185">
        <v>500903</v>
      </c>
      <c r="I13" s="185">
        <v>312820</v>
      </c>
      <c r="J13" s="185">
        <v>154163</v>
      </c>
      <c r="K13" s="193">
        <v>3030053</v>
      </c>
      <c r="L13" s="84"/>
    </row>
    <row r="14" spans="1:12" x14ac:dyDescent="0.2">
      <c r="A14" s="70"/>
      <c r="B14" s="70"/>
      <c r="C14" s="186" t="s">
        <v>641</v>
      </c>
      <c r="D14" s="187"/>
      <c r="E14" s="62"/>
      <c r="F14" s="62"/>
      <c r="G14" s="62"/>
      <c r="H14" s="62"/>
      <c r="I14" s="62"/>
      <c r="J14" s="62"/>
      <c r="K14" s="194"/>
      <c r="L14" s="84"/>
    </row>
    <row r="15" spans="1:12" x14ac:dyDescent="0.2">
      <c r="A15" s="70"/>
      <c r="B15" s="70"/>
      <c r="C15" s="88" t="s">
        <v>628</v>
      </c>
      <c r="D15" s="89" t="s">
        <v>89</v>
      </c>
      <c r="E15" s="90">
        <v>80761</v>
      </c>
      <c r="F15" s="90">
        <v>301181</v>
      </c>
      <c r="G15" s="90">
        <v>587285</v>
      </c>
      <c r="H15" s="90">
        <v>155</v>
      </c>
      <c r="I15" s="90">
        <v>13630</v>
      </c>
      <c r="J15" s="90">
        <v>5084</v>
      </c>
      <c r="K15" s="153">
        <v>988096</v>
      </c>
      <c r="L15" s="84"/>
    </row>
    <row r="16" spans="1:12" x14ac:dyDescent="0.2">
      <c r="A16" s="70"/>
      <c r="B16" s="70"/>
      <c r="C16" s="91" t="s">
        <v>279</v>
      </c>
      <c r="D16" s="92" t="s">
        <v>91</v>
      </c>
      <c r="E16" s="93">
        <v>126760</v>
      </c>
      <c r="F16" s="93">
        <v>564747</v>
      </c>
      <c r="G16" s="93">
        <v>114969</v>
      </c>
      <c r="H16" s="93">
        <v>464163</v>
      </c>
      <c r="I16" s="93">
        <v>225814</v>
      </c>
      <c r="J16" s="93">
        <v>90245</v>
      </c>
      <c r="K16" s="115">
        <v>1586698</v>
      </c>
      <c r="L16" s="84"/>
    </row>
    <row r="17" spans="1:12" x14ac:dyDescent="0.2">
      <c r="A17" s="70"/>
      <c r="B17" s="70"/>
      <c r="C17" s="91" t="s">
        <v>280</v>
      </c>
      <c r="D17" s="92" t="s">
        <v>93</v>
      </c>
      <c r="E17" s="93">
        <v>155667</v>
      </c>
      <c r="F17" s="93">
        <v>413974</v>
      </c>
      <c r="G17" s="93">
        <v>86902</v>
      </c>
      <c r="H17" s="93">
        <v>31295</v>
      </c>
      <c r="I17" s="93">
        <v>79814</v>
      </c>
      <c r="J17" s="93">
        <v>46318</v>
      </c>
      <c r="K17" s="115">
        <v>813970</v>
      </c>
      <c r="L17" s="84"/>
    </row>
    <row r="18" spans="1:12" x14ac:dyDescent="0.2">
      <c r="A18" s="70"/>
      <c r="B18" s="70"/>
      <c r="C18" s="91" t="s">
        <v>281</v>
      </c>
      <c r="D18" s="92" t="s">
        <v>95</v>
      </c>
      <c r="E18" s="93">
        <v>208073</v>
      </c>
      <c r="F18" s="93">
        <v>69536</v>
      </c>
      <c r="G18" s="93">
        <v>164252</v>
      </c>
      <c r="H18" s="93">
        <v>441</v>
      </c>
      <c r="I18" s="93">
        <v>17024</v>
      </c>
      <c r="J18" s="93">
        <v>588</v>
      </c>
      <c r="K18" s="115">
        <v>459914</v>
      </c>
      <c r="L18" s="84"/>
    </row>
    <row r="19" spans="1:12" x14ac:dyDescent="0.2">
      <c r="A19" s="70"/>
      <c r="B19" s="70"/>
      <c r="C19" s="183" t="s">
        <v>282</v>
      </c>
      <c r="D19" s="184" t="s">
        <v>104</v>
      </c>
      <c r="E19" s="185">
        <v>155115</v>
      </c>
      <c r="F19" s="185">
        <v>1210366</v>
      </c>
      <c r="G19" s="185">
        <v>624904</v>
      </c>
      <c r="H19" s="185">
        <v>495172</v>
      </c>
      <c r="I19" s="185">
        <v>302234</v>
      </c>
      <c r="J19" s="185">
        <v>141059</v>
      </c>
      <c r="K19" s="193">
        <v>2928850</v>
      </c>
      <c r="L19" s="84"/>
    </row>
    <row r="20" spans="1:12" x14ac:dyDescent="0.2">
      <c r="A20" s="70"/>
      <c r="B20" s="70"/>
      <c r="C20" s="186" t="s">
        <v>284</v>
      </c>
      <c r="D20" s="187"/>
      <c r="E20" s="62"/>
      <c r="F20" s="62"/>
      <c r="G20" s="62"/>
      <c r="H20" s="62"/>
      <c r="I20" s="62"/>
      <c r="J20" s="62"/>
      <c r="K20" s="194"/>
      <c r="L20" s="84"/>
    </row>
    <row r="21" spans="1:12" x14ac:dyDescent="0.2">
      <c r="A21" s="70"/>
      <c r="B21" s="70"/>
      <c r="C21" s="88" t="s">
        <v>628</v>
      </c>
      <c r="D21" s="89" t="s">
        <v>106</v>
      </c>
      <c r="E21" s="90">
        <v>55778</v>
      </c>
      <c r="F21" s="90">
        <v>184174</v>
      </c>
      <c r="G21" s="90">
        <v>337123</v>
      </c>
      <c r="H21" s="90">
        <v>240</v>
      </c>
      <c r="I21" s="90">
        <v>6851</v>
      </c>
      <c r="J21" s="90">
        <v>3452</v>
      </c>
      <c r="K21" s="153">
        <v>587618</v>
      </c>
      <c r="L21" s="84"/>
    </row>
    <row r="22" spans="1:12" x14ac:dyDescent="0.2">
      <c r="A22" s="70"/>
      <c r="B22" s="70"/>
      <c r="C22" s="91" t="s">
        <v>279</v>
      </c>
      <c r="D22" s="92" t="s">
        <v>108</v>
      </c>
      <c r="E22" s="93">
        <v>88861</v>
      </c>
      <c r="F22" s="93">
        <v>272054</v>
      </c>
      <c r="G22" s="93">
        <v>54581</v>
      </c>
      <c r="H22" s="93">
        <v>266083</v>
      </c>
      <c r="I22" s="93">
        <v>146401</v>
      </c>
      <c r="J22" s="93">
        <v>63923</v>
      </c>
      <c r="K22" s="115">
        <v>891903</v>
      </c>
      <c r="L22" s="84"/>
    </row>
    <row r="23" spans="1:12" x14ac:dyDescent="0.2">
      <c r="A23" s="70"/>
      <c r="B23" s="70"/>
      <c r="C23" s="91" t="s">
        <v>280</v>
      </c>
      <c r="D23" s="92" t="s">
        <v>110</v>
      </c>
      <c r="E23" s="93">
        <v>84407</v>
      </c>
      <c r="F23" s="93">
        <v>139622</v>
      </c>
      <c r="G23" s="93">
        <v>28640</v>
      </c>
      <c r="H23" s="93">
        <v>20796</v>
      </c>
      <c r="I23" s="93">
        <v>56803</v>
      </c>
      <c r="J23" s="93">
        <v>17267</v>
      </c>
      <c r="K23" s="115">
        <v>347535</v>
      </c>
      <c r="L23" s="84"/>
    </row>
    <row r="24" spans="1:12" x14ac:dyDescent="0.2">
      <c r="A24" s="70"/>
      <c r="B24" s="70"/>
      <c r="C24" s="91" t="s">
        <v>281</v>
      </c>
      <c r="D24" s="92" t="s">
        <v>112</v>
      </c>
      <c r="E24" s="93">
        <v>33374</v>
      </c>
      <c r="F24" s="93">
        <v>19982</v>
      </c>
      <c r="G24" s="93">
        <v>108767</v>
      </c>
      <c r="H24" s="93">
        <v>270</v>
      </c>
      <c r="I24" s="93">
        <v>14952</v>
      </c>
      <c r="J24" s="93">
        <v>-98</v>
      </c>
      <c r="K24" s="115">
        <v>177247</v>
      </c>
      <c r="L24" s="84"/>
    </row>
    <row r="25" spans="1:12" x14ac:dyDescent="0.2">
      <c r="A25" s="70"/>
      <c r="B25" s="70"/>
      <c r="C25" s="183" t="s">
        <v>282</v>
      </c>
      <c r="D25" s="184" t="s">
        <v>124</v>
      </c>
      <c r="E25" s="185">
        <v>195672</v>
      </c>
      <c r="F25" s="185">
        <v>575868</v>
      </c>
      <c r="G25" s="185">
        <v>311577</v>
      </c>
      <c r="H25" s="185">
        <v>286849</v>
      </c>
      <c r="I25" s="185">
        <v>195103</v>
      </c>
      <c r="J25" s="185">
        <v>84740</v>
      </c>
      <c r="K25" s="193">
        <v>1649809</v>
      </c>
      <c r="L25" s="84"/>
    </row>
    <row r="26" spans="1:12" x14ac:dyDescent="0.2">
      <c r="A26" s="70"/>
      <c r="B26" s="70"/>
      <c r="C26" s="186" t="s">
        <v>285</v>
      </c>
      <c r="D26" s="187"/>
      <c r="E26" s="62"/>
      <c r="F26" s="62"/>
      <c r="G26" s="62"/>
      <c r="H26" s="62"/>
      <c r="I26" s="62"/>
      <c r="J26" s="62"/>
      <c r="K26" s="194"/>
      <c r="L26" s="84"/>
    </row>
    <row r="27" spans="1:12" x14ac:dyDescent="0.2">
      <c r="A27" s="70"/>
      <c r="B27" s="70"/>
      <c r="C27" s="88" t="s">
        <v>628</v>
      </c>
      <c r="D27" s="89" t="s">
        <v>126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153">
        <v>0</v>
      </c>
      <c r="L27" s="84"/>
    </row>
    <row r="28" spans="1:12" x14ac:dyDescent="0.2">
      <c r="A28" s="70"/>
      <c r="B28" s="70"/>
      <c r="C28" s="91" t="s">
        <v>279</v>
      </c>
      <c r="D28" s="92" t="s">
        <v>128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115">
        <v>0</v>
      </c>
      <c r="L28" s="84"/>
    </row>
    <row r="29" spans="1:12" x14ac:dyDescent="0.2">
      <c r="A29" s="70"/>
      <c r="B29" s="70"/>
      <c r="C29" s="91" t="s">
        <v>280</v>
      </c>
      <c r="D29" s="92" t="s">
        <v>242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115">
        <v>0</v>
      </c>
      <c r="L29" s="84"/>
    </row>
    <row r="30" spans="1:12" x14ac:dyDescent="0.2">
      <c r="A30" s="70"/>
      <c r="B30" s="70"/>
      <c r="C30" s="91" t="s">
        <v>281</v>
      </c>
      <c r="D30" s="92" t="s">
        <v>244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115">
        <v>0</v>
      </c>
      <c r="L30" s="84"/>
    </row>
    <row r="31" spans="1:12" x14ac:dyDescent="0.2">
      <c r="A31" s="70"/>
      <c r="B31" s="70"/>
      <c r="C31" s="183" t="s">
        <v>282</v>
      </c>
      <c r="D31" s="184" t="s">
        <v>130</v>
      </c>
      <c r="E31" s="185">
        <v>0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93">
        <v>0</v>
      </c>
      <c r="L31" s="84"/>
    </row>
    <row r="32" spans="1:12" x14ac:dyDescent="0.2">
      <c r="A32" s="70"/>
      <c r="B32" s="70"/>
      <c r="C32" s="97" t="s">
        <v>289</v>
      </c>
      <c r="D32" s="98" t="s">
        <v>137</v>
      </c>
      <c r="E32" s="99">
        <v>71448</v>
      </c>
      <c r="F32" s="99">
        <v>410737</v>
      </c>
      <c r="G32" s="99">
        <v>293140</v>
      </c>
      <c r="H32" s="99">
        <v>239038</v>
      </c>
      <c r="I32" s="99">
        <v>89268</v>
      </c>
      <c r="J32" s="99">
        <v>41225</v>
      </c>
      <c r="K32" s="125">
        <v>1144856</v>
      </c>
      <c r="L32" s="84"/>
    </row>
    <row r="33" spans="1:12" x14ac:dyDescent="0.2">
      <c r="A33" s="70"/>
      <c r="B33" s="70"/>
      <c r="C33" s="97" t="s">
        <v>290</v>
      </c>
      <c r="D33" s="98" t="s">
        <v>291</v>
      </c>
      <c r="E33" s="201"/>
      <c r="F33" s="201"/>
      <c r="G33" s="201"/>
      <c r="H33" s="201"/>
      <c r="I33" s="201"/>
      <c r="J33" s="201"/>
      <c r="K33" s="159">
        <v>0</v>
      </c>
      <c r="L33" s="84"/>
    </row>
    <row r="34" spans="1:12" ht="12" thickBot="1" x14ac:dyDescent="0.25">
      <c r="A34" s="70"/>
      <c r="B34" s="70"/>
      <c r="C34" s="76" t="s">
        <v>292</v>
      </c>
      <c r="D34" s="101" t="s">
        <v>293</v>
      </c>
      <c r="E34" s="202"/>
      <c r="F34" s="202"/>
      <c r="G34" s="202"/>
      <c r="H34" s="202"/>
      <c r="I34" s="202"/>
      <c r="J34" s="202"/>
      <c r="K34" s="160">
        <v>1144856</v>
      </c>
      <c r="L34" s="84"/>
    </row>
    <row r="35" spans="1:12" x14ac:dyDescent="0.2">
      <c r="A35" s="70"/>
      <c r="B35" s="70"/>
      <c r="C35" s="334" t="s">
        <v>637</v>
      </c>
      <c r="D35" s="334"/>
      <c r="E35" s="334"/>
      <c r="F35" s="334"/>
      <c r="G35" s="334"/>
      <c r="H35" s="334"/>
      <c r="I35" s="334"/>
      <c r="J35" s="334"/>
      <c r="K35" s="334"/>
      <c r="L35" s="84"/>
    </row>
    <row r="36" spans="1:12" x14ac:dyDescent="0.2">
      <c r="A36" s="70"/>
      <c r="B36" s="70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2">
      <c r="A37" s="70"/>
      <c r="B37" s="70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 x14ac:dyDescent="0.2">
      <c r="A38" s="70"/>
      <c r="B38" s="70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12" x14ac:dyDescent="0.2">
      <c r="A39" s="70"/>
      <c r="B39" s="70"/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1:12" x14ac:dyDescent="0.2">
      <c r="A40" s="70"/>
      <c r="B40" s="70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x14ac:dyDescent="0.2">
      <c r="A41" s="70"/>
      <c r="B41" s="70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2">
      <c r="A42" s="70"/>
      <c r="B42" s="70"/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2" x14ac:dyDescent="0.2">
      <c r="D43" s="84"/>
    </row>
  </sheetData>
  <customSheetViews>
    <customSheetView guid="{CE99FD40-41F2-4E10-9D73-3081630A1721}" showGridLines="0" hiddenRows="1" hiddenColumns="1">
      <selection activeCell="I37" sqref="I37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F4:J4"/>
    <mergeCell ref="C35:K35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0.59974974822229687"/>
  </sheetPr>
  <dimension ref="A1:M43"/>
  <sheetViews>
    <sheetView topLeftCell="A8" workbookViewId="0">
      <selection activeCell="H20" sqref="H20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5.83203125" style="103" customWidth="1"/>
    <col min="4" max="4" width="3" style="103" hidden="1" customWidth="1"/>
    <col min="5" max="5" width="13.5" style="103" customWidth="1"/>
    <col min="6" max="10" width="14.5" style="103" customWidth="1"/>
    <col min="11" max="11" width="19" style="103" customWidth="1"/>
    <col min="12" max="13" width="9" style="103"/>
    <col min="14" max="16384" width="9" style="3"/>
  </cols>
  <sheetData>
    <row r="1" spans="1:13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1.25" customHeight="1" x14ac:dyDescent="0.2">
      <c r="A2" s="70"/>
      <c r="B2" s="70"/>
      <c r="C2" s="24" t="s">
        <v>515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x14ac:dyDescent="0.2">
      <c r="A3" s="70"/>
      <c r="B3" s="70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34.5" thickBot="1" x14ac:dyDescent="0.25">
      <c r="A4" s="70"/>
      <c r="B4" s="70"/>
      <c r="C4" s="71" t="e">
        <f>_entity&amp;CHAR(10)&amp;"Au"&amp;_sdateFR&amp;CHAR(10)&amp;_multiplierFR</f>
        <v>#REF!</v>
      </c>
      <c r="D4" s="71"/>
      <c r="E4" s="272" t="s">
        <v>638</v>
      </c>
      <c r="F4" s="337" t="s">
        <v>508</v>
      </c>
      <c r="G4" s="337"/>
      <c r="H4" s="337"/>
      <c r="I4" s="337"/>
      <c r="J4" s="337"/>
      <c r="K4" s="28" t="s">
        <v>509</v>
      </c>
      <c r="L4" s="84"/>
      <c r="M4" s="84"/>
    </row>
    <row r="5" spans="1:13" hidden="1" x14ac:dyDescent="0.2">
      <c r="A5" s="70"/>
      <c r="B5" s="70"/>
      <c r="C5" s="154"/>
      <c r="D5" s="86"/>
      <c r="E5" s="87" t="s">
        <v>193</v>
      </c>
      <c r="F5" s="87" t="s">
        <v>194</v>
      </c>
      <c r="G5" s="87" t="s">
        <v>195</v>
      </c>
      <c r="H5" s="87" t="s">
        <v>196</v>
      </c>
      <c r="I5" s="87" t="s">
        <v>197</v>
      </c>
      <c r="J5" s="87" t="s">
        <v>258</v>
      </c>
      <c r="K5" s="87" t="s">
        <v>275</v>
      </c>
      <c r="L5" s="84"/>
      <c r="M5" s="84"/>
    </row>
    <row r="6" spans="1:13" ht="27.75" customHeight="1" x14ac:dyDescent="0.2">
      <c r="A6" s="70"/>
      <c r="B6" s="70"/>
      <c r="C6" s="186"/>
      <c r="D6" s="98" t="s">
        <v>200</v>
      </c>
      <c r="E6" s="203"/>
      <c r="F6" s="271" t="s">
        <v>510</v>
      </c>
      <c r="G6" s="156" t="s">
        <v>511</v>
      </c>
      <c r="H6" s="156" t="s">
        <v>512</v>
      </c>
      <c r="I6" s="156" t="s">
        <v>513</v>
      </c>
      <c r="J6" s="156" t="s">
        <v>514</v>
      </c>
      <c r="K6" s="203"/>
      <c r="L6" s="84"/>
      <c r="M6" s="84"/>
    </row>
    <row r="7" spans="1:13" hidden="1" x14ac:dyDescent="0.2">
      <c r="A7" s="70"/>
      <c r="B7" s="70"/>
      <c r="C7" s="155"/>
      <c r="D7" s="157"/>
      <c r="E7" s="158" t="s">
        <v>276</v>
      </c>
      <c r="F7" s="158" t="s">
        <v>277</v>
      </c>
      <c r="G7" s="158" t="s">
        <v>323</v>
      </c>
      <c r="H7" s="158" t="s">
        <v>324</v>
      </c>
      <c r="I7" s="158" t="s">
        <v>278</v>
      </c>
      <c r="J7" s="158" t="s">
        <v>296</v>
      </c>
      <c r="K7" s="158" t="s">
        <v>297</v>
      </c>
      <c r="L7" s="84"/>
      <c r="M7" s="84"/>
    </row>
    <row r="8" spans="1:13" x14ac:dyDescent="0.2">
      <c r="A8" s="70"/>
      <c r="B8" s="70"/>
      <c r="C8" s="186" t="s">
        <v>486</v>
      </c>
      <c r="D8" s="197"/>
      <c r="E8" s="62"/>
      <c r="F8" s="62"/>
      <c r="G8" s="62"/>
      <c r="H8" s="62"/>
      <c r="I8" s="62"/>
      <c r="J8" s="62"/>
      <c r="K8" s="194"/>
      <c r="L8" s="84"/>
      <c r="M8" s="84"/>
    </row>
    <row r="9" spans="1:13" x14ac:dyDescent="0.2">
      <c r="A9" s="70"/>
      <c r="B9" s="70"/>
      <c r="C9" s="88" t="s">
        <v>487</v>
      </c>
      <c r="D9" s="89" t="s">
        <v>71</v>
      </c>
      <c r="E9" s="90">
        <f>S.05.02_1_EN!E9</f>
        <v>79147</v>
      </c>
      <c r="F9" s="90">
        <f>S.05.02_1_EN!F9</f>
        <v>305977</v>
      </c>
      <c r="G9" s="90">
        <f>S.05.02_1_EN!G9</f>
        <v>577211</v>
      </c>
      <c r="H9" s="90">
        <f>S.05.02_1_EN!H9</f>
        <v>101</v>
      </c>
      <c r="I9" s="90">
        <f>S.05.02_1_EN!I9</f>
        <v>14066</v>
      </c>
      <c r="J9" s="90">
        <f>S.05.02_1_EN!J9</f>
        <v>7468</v>
      </c>
      <c r="K9" s="153">
        <f>S.05.02_1_EN!K9</f>
        <v>983970</v>
      </c>
      <c r="L9" s="84"/>
      <c r="M9" s="84"/>
    </row>
    <row r="10" spans="1:13" x14ac:dyDescent="0.2">
      <c r="A10" s="70"/>
      <c r="B10" s="70"/>
      <c r="C10" s="91" t="s">
        <v>488</v>
      </c>
      <c r="D10" s="92" t="s">
        <v>73</v>
      </c>
      <c r="E10" s="93">
        <f>S.05.02_1_EN!E10</f>
        <v>120136</v>
      </c>
      <c r="F10" s="93">
        <f>S.05.02_1_EN!F10</f>
        <v>660992</v>
      </c>
      <c r="G10" s="93">
        <f>S.05.02_1_EN!G10</f>
        <v>93665</v>
      </c>
      <c r="H10" s="93">
        <f>S.05.02_1_EN!H10</f>
        <v>464567</v>
      </c>
      <c r="I10" s="93">
        <f>S.05.02_1_EN!I10</f>
        <v>234775</v>
      </c>
      <c r="J10" s="93">
        <f>S.05.02_1_EN!J10</f>
        <v>101208</v>
      </c>
      <c r="K10" s="115">
        <f>S.05.02_1_EN!K10</f>
        <v>1675343</v>
      </c>
      <c r="L10" s="84"/>
      <c r="M10" s="84"/>
    </row>
    <row r="11" spans="1:13" x14ac:dyDescent="0.2">
      <c r="A11" s="70"/>
      <c r="B11" s="70"/>
      <c r="C11" s="91" t="s">
        <v>489</v>
      </c>
      <c r="D11" s="92" t="s">
        <v>75</v>
      </c>
      <c r="E11" s="93">
        <f>S.05.02_1_EN!E11</f>
        <v>152015</v>
      </c>
      <c r="F11" s="93">
        <f>S.05.02_1_EN!F11</f>
        <v>417367</v>
      </c>
      <c r="G11" s="93">
        <f>S.05.02_1_EN!G11</f>
        <v>88115</v>
      </c>
      <c r="H11" s="93">
        <f>S.05.02_1_EN!H11</f>
        <v>36546</v>
      </c>
      <c r="I11" s="93">
        <f>S.05.02_1_EN!I11</f>
        <v>81034</v>
      </c>
      <c r="J11" s="93">
        <f>S.05.02_1_EN!J11</f>
        <v>46443</v>
      </c>
      <c r="K11" s="115">
        <f>S.05.02_1_EN!K11</f>
        <v>821520</v>
      </c>
      <c r="L11" s="84"/>
      <c r="M11" s="84"/>
    </row>
    <row r="12" spans="1:13" x14ac:dyDescent="0.2">
      <c r="A12" s="70"/>
      <c r="B12" s="70"/>
      <c r="C12" s="91" t="s">
        <v>490</v>
      </c>
      <c r="D12" s="92" t="s">
        <v>76</v>
      </c>
      <c r="E12" s="93">
        <f>S.05.02_1_EN!E12</f>
        <v>203902</v>
      </c>
      <c r="F12" s="93">
        <f>S.05.02_1_EN!F12</f>
        <v>68524</v>
      </c>
      <c r="G12" s="93">
        <f>S.05.02_1_EN!G12</f>
        <v>160032</v>
      </c>
      <c r="H12" s="93">
        <f>S.05.02_1_EN!H12</f>
        <v>311</v>
      </c>
      <c r="I12" s="93">
        <f>S.05.02_1_EN!I12</f>
        <v>17055</v>
      </c>
      <c r="J12" s="93">
        <f>S.05.02_1_EN!J12</f>
        <v>956</v>
      </c>
      <c r="K12" s="115">
        <f>S.05.02_1_EN!K12</f>
        <v>450780</v>
      </c>
      <c r="L12" s="84"/>
      <c r="M12" s="84"/>
    </row>
    <row r="13" spans="1:13" x14ac:dyDescent="0.2">
      <c r="A13" s="70"/>
      <c r="B13" s="70"/>
      <c r="C13" s="183" t="s">
        <v>491</v>
      </c>
      <c r="D13" s="184" t="s">
        <v>87</v>
      </c>
      <c r="E13" s="185">
        <f>S.05.02_1_EN!E13</f>
        <v>147396</v>
      </c>
      <c r="F13" s="185">
        <f>S.05.02_1_EN!F13</f>
        <v>1315812</v>
      </c>
      <c r="G13" s="185">
        <f>S.05.02_1_EN!G13</f>
        <v>598959</v>
      </c>
      <c r="H13" s="185">
        <f>S.05.02_1_EN!H13</f>
        <v>500903</v>
      </c>
      <c r="I13" s="185">
        <f>S.05.02_1_EN!I13</f>
        <v>312820</v>
      </c>
      <c r="J13" s="185">
        <f>S.05.02_1_EN!J13</f>
        <v>154163</v>
      </c>
      <c r="K13" s="193">
        <f>S.05.02_1_EN!K13</f>
        <v>3030053</v>
      </c>
      <c r="L13" s="84"/>
      <c r="M13" s="84"/>
    </row>
    <row r="14" spans="1:13" x14ac:dyDescent="0.2">
      <c r="A14" s="70"/>
      <c r="B14" s="70"/>
      <c r="C14" s="186" t="s">
        <v>492</v>
      </c>
      <c r="D14" s="187"/>
      <c r="E14" s="62"/>
      <c r="F14" s="62"/>
      <c r="G14" s="62"/>
      <c r="H14" s="62"/>
      <c r="I14" s="62"/>
      <c r="J14" s="62"/>
      <c r="K14" s="194"/>
      <c r="L14" s="84"/>
      <c r="M14" s="84"/>
    </row>
    <row r="15" spans="1:13" x14ac:dyDescent="0.2">
      <c r="A15" s="70"/>
      <c r="B15" s="70"/>
      <c r="C15" s="88" t="s">
        <v>487</v>
      </c>
      <c r="D15" s="89" t="s">
        <v>89</v>
      </c>
      <c r="E15" s="90">
        <f>S.05.02_1_EN!E15</f>
        <v>80761</v>
      </c>
      <c r="F15" s="90">
        <f>S.05.02_1_EN!F15</f>
        <v>301181</v>
      </c>
      <c r="G15" s="90">
        <f>S.05.02_1_EN!G15</f>
        <v>587285</v>
      </c>
      <c r="H15" s="90">
        <f>S.05.02_1_EN!H15</f>
        <v>155</v>
      </c>
      <c r="I15" s="90">
        <f>S.05.02_1_EN!I15</f>
        <v>13630</v>
      </c>
      <c r="J15" s="90">
        <f>S.05.02_1_EN!J15</f>
        <v>5084</v>
      </c>
      <c r="K15" s="153">
        <f>S.05.02_1_EN!K15</f>
        <v>988096</v>
      </c>
      <c r="L15" s="84"/>
      <c r="M15" s="84"/>
    </row>
    <row r="16" spans="1:13" x14ac:dyDescent="0.2">
      <c r="A16" s="70"/>
      <c r="B16" s="70"/>
      <c r="C16" s="91" t="s">
        <v>488</v>
      </c>
      <c r="D16" s="92" t="s">
        <v>91</v>
      </c>
      <c r="E16" s="93">
        <f>S.05.02_1_EN!E16</f>
        <v>126760</v>
      </c>
      <c r="F16" s="93">
        <f>S.05.02_1_EN!F16</f>
        <v>564747</v>
      </c>
      <c r="G16" s="93">
        <f>S.05.02_1_EN!G16</f>
        <v>114969</v>
      </c>
      <c r="H16" s="93">
        <f>S.05.02_1_EN!H16</f>
        <v>464163</v>
      </c>
      <c r="I16" s="93">
        <f>S.05.02_1_EN!I16</f>
        <v>225814</v>
      </c>
      <c r="J16" s="93">
        <f>S.05.02_1_EN!J16</f>
        <v>90245</v>
      </c>
      <c r="K16" s="115">
        <f>S.05.02_1_EN!K16</f>
        <v>1586698</v>
      </c>
      <c r="L16" s="84"/>
      <c r="M16" s="84"/>
    </row>
    <row r="17" spans="1:13" x14ac:dyDescent="0.2">
      <c r="A17" s="70"/>
      <c r="B17" s="70"/>
      <c r="C17" s="91" t="s">
        <v>489</v>
      </c>
      <c r="D17" s="92" t="s">
        <v>93</v>
      </c>
      <c r="E17" s="93">
        <f>S.05.02_1_EN!E17</f>
        <v>155667</v>
      </c>
      <c r="F17" s="93">
        <f>S.05.02_1_EN!F17</f>
        <v>413974</v>
      </c>
      <c r="G17" s="93">
        <f>S.05.02_1_EN!G17</f>
        <v>86902</v>
      </c>
      <c r="H17" s="93">
        <f>S.05.02_1_EN!H17</f>
        <v>31295</v>
      </c>
      <c r="I17" s="93">
        <f>S.05.02_1_EN!I17</f>
        <v>79814</v>
      </c>
      <c r="J17" s="93">
        <f>S.05.02_1_EN!J17</f>
        <v>46318</v>
      </c>
      <c r="K17" s="115">
        <f>S.05.02_1_EN!K17</f>
        <v>813970</v>
      </c>
      <c r="L17" s="84"/>
      <c r="M17" s="84"/>
    </row>
    <row r="18" spans="1:13" x14ac:dyDescent="0.2">
      <c r="A18" s="70"/>
      <c r="B18" s="70"/>
      <c r="C18" s="91" t="s">
        <v>490</v>
      </c>
      <c r="D18" s="92" t="s">
        <v>95</v>
      </c>
      <c r="E18" s="93">
        <f>S.05.02_1_EN!E18</f>
        <v>208073</v>
      </c>
      <c r="F18" s="93">
        <f>S.05.02_1_EN!F18</f>
        <v>69536</v>
      </c>
      <c r="G18" s="93">
        <f>S.05.02_1_EN!G18</f>
        <v>164252</v>
      </c>
      <c r="H18" s="93">
        <f>S.05.02_1_EN!H18</f>
        <v>441</v>
      </c>
      <c r="I18" s="93">
        <f>S.05.02_1_EN!I18</f>
        <v>17024</v>
      </c>
      <c r="J18" s="93">
        <f>S.05.02_1_EN!J18</f>
        <v>588</v>
      </c>
      <c r="K18" s="115">
        <f>S.05.02_1_EN!K18</f>
        <v>459914</v>
      </c>
      <c r="L18" s="84"/>
      <c r="M18" s="84"/>
    </row>
    <row r="19" spans="1:13" x14ac:dyDescent="0.2">
      <c r="A19" s="70"/>
      <c r="B19" s="70"/>
      <c r="C19" s="183" t="s">
        <v>491</v>
      </c>
      <c r="D19" s="184" t="s">
        <v>104</v>
      </c>
      <c r="E19" s="185">
        <f>S.05.02_1_EN!E19</f>
        <v>155115</v>
      </c>
      <c r="F19" s="185">
        <f>S.05.02_1_EN!F19</f>
        <v>1210366</v>
      </c>
      <c r="G19" s="185">
        <f>S.05.02_1_EN!G19</f>
        <v>624904</v>
      </c>
      <c r="H19" s="185">
        <f>S.05.02_1_EN!H19</f>
        <v>495172</v>
      </c>
      <c r="I19" s="185">
        <f>S.05.02_1_EN!I19</f>
        <v>302234</v>
      </c>
      <c r="J19" s="185">
        <f>S.05.02_1_EN!J19</f>
        <v>141059</v>
      </c>
      <c r="K19" s="193">
        <f>S.05.02_1_EN!K19</f>
        <v>2928850</v>
      </c>
      <c r="L19" s="84"/>
      <c r="M19" s="84"/>
    </row>
    <row r="20" spans="1:13" x14ac:dyDescent="0.2">
      <c r="A20" s="70"/>
      <c r="B20" s="70"/>
      <c r="C20" s="186" t="s">
        <v>493</v>
      </c>
      <c r="D20" s="187"/>
      <c r="E20" s="62"/>
      <c r="F20" s="62"/>
      <c r="G20" s="62"/>
      <c r="H20" s="62"/>
      <c r="I20" s="62"/>
      <c r="J20" s="62"/>
      <c r="K20" s="194"/>
      <c r="L20" s="84"/>
      <c r="M20" s="84"/>
    </row>
    <row r="21" spans="1:13" x14ac:dyDescent="0.2">
      <c r="A21" s="70"/>
      <c r="B21" s="70"/>
      <c r="C21" s="88" t="s">
        <v>487</v>
      </c>
      <c r="D21" s="89" t="s">
        <v>106</v>
      </c>
      <c r="E21" s="90">
        <f>S.05.02_1_EN!E21</f>
        <v>55778</v>
      </c>
      <c r="F21" s="90">
        <f>S.05.02_1_EN!F21</f>
        <v>184174</v>
      </c>
      <c r="G21" s="90">
        <f>S.05.02_1_EN!G21</f>
        <v>337123</v>
      </c>
      <c r="H21" s="90">
        <f>S.05.02_1_EN!H21</f>
        <v>240</v>
      </c>
      <c r="I21" s="90">
        <f>S.05.02_1_EN!I21</f>
        <v>6851</v>
      </c>
      <c r="J21" s="90">
        <f>S.05.02_1_EN!J21</f>
        <v>3452</v>
      </c>
      <c r="K21" s="153">
        <f>S.05.02_1_EN!K21</f>
        <v>587618</v>
      </c>
      <c r="L21" s="84"/>
      <c r="M21" s="84"/>
    </row>
    <row r="22" spans="1:13" x14ac:dyDescent="0.2">
      <c r="A22" s="70"/>
      <c r="B22" s="70"/>
      <c r="C22" s="91" t="s">
        <v>488</v>
      </c>
      <c r="D22" s="92" t="s">
        <v>108</v>
      </c>
      <c r="E22" s="93">
        <f>S.05.02_1_EN!E22</f>
        <v>88861</v>
      </c>
      <c r="F22" s="93">
        <f>S.05.02_1_EN!F22</f>
        <v>272054</v>
      </c>
      <c r="G22" s="93">
        <f>S.05.02_1_EN!G22</f>
        <v>54581</v>
      </c>
      <c r="H22" s="93">
        <f>S.05.02_1_EN!H22</f>
        <v>266083</v>
      </c>
      <c r="I22" s="93">
        <f>S.05.02_1_EN!I22</f>
        <v>146401</v>
      </c>
      <c r="J22" s="93">
        <f>S.05.02_1_EN!J22</f>
        <v>63923</v>
      </c>
      <c r="K22" s="115">
        <f>S.05.02_1_EN!K22</f>
        <v>891903</v>
      </c>
      <c r="L22" s="84"/>
      <c r="M22" s="84"/>
    </row>
    <row r="23" spans="1:13" x14ac:dyDescent="0.2">
      <c r="A23" s="70"/>
      <c r="B23" s="70"/>
      <c r="C23" s="91" t="s">
        <v>489</v>
      </c>
      <c r="D23" s="92" t="s">
        <v>110</v>
      </c>
      <c r="E23" s="93">
        <f>S.05.02_1_EN!E23</f>
        <v>84407</v>
      </c>
      <c r="F23" s="93">
        <f>S.05.02_1_EN!F23</f>
        <v>139622</v>
      </c>
      <c r="G23" s="93">
        <f>S.05.02_1_EN!G23</f>
        <v>28640</v>
      </c>
      <c r="H23" s="93">
        <f>S.05.02_1_EN!H23</f>
        <v>20796</v>
      </c>
      <c r="I23" s="93">
        <f>S.05.02_1_EN!I23</f>
        <v>56803</v>
      </c>
      <c r="J23" s="93">
        <f>S.05.02_1_EN!J23</f>
        <v>17267</v>
      </c>
      <c r="K23" s="115">
        <f>S.05.02_1_EN!K23</f>
        <v>347535</v>
      </c>
      <c r="L23" s="84"/>
      <c r="M23" s="84"/>
    </row>
    <row r="24" spans="1:13" x14ac:dyDescent="0.2">
      <c r="A24" s="70"/>
      <c r="B24" s="70"/>
      <c r="C24" s="91" t="s">
        <v>490</v>
      </c>
      <c r="D24" s="92" t="s">
        <v>112</v>
      </c>
      <c r="E24" s="93">
        <f>S.05.02_1_EN!E24</f>
        <v>33374</v>
      </c>
      <c r="F24" s="93">
        <f>S.05.02_1_EN!F24</f>
        <v>19982</v>
      </c>
      <c r="G24" s="93">
        <f>S.05.02_1_EN!G24</f>
        <v>108767</v>
      </c>
      <c r="H24" s="93">
        <f>S.05.02_1_EN!H24</f>
        <v>270</v>
      </c>
      <c r="I24" s="93">
        <f>S.05.02_1_EN!I24</f>
        <v>14952</v>
      </c>
      <c r="J24" s="93">
        <f>S.05.02_1_EN!J24</f>
        <v>-98</v>
      </c>
      <c r="K24" s="115">
        <f>S.05.02_1_EN!K24</f>
        <v>177247</v>
      </c>
      <c r="L24" s="84"/>
      <c r="M24" s="84"/>
    </row>
    <row r="25" spans="1:13" x14ac:dyDescent="0.2">
      <c r="A25" s="70"/>
      <c r="B25" s="70"/>
      <c r="C25" s="183" t="s">
        <v>491</v>
      </c>
      <c r="D25" s="184" t="s">
        <v>124</v>
      </c>
      <c r="E25" s="185">
        <f>S.05.02_1_EN!E25</f>
        <v>195672</v>
      </c>
      <c r="F25" s="185">
        <f>S.05.02_1_EN!F25</f>
        <v>575868</v>
      </c>
      <c r="G25" s="185">
        <f>S.05.02_1_EN!G25</f>
        <v>311577</v>
      </c>
      <c r="H25" s="185">
        <f>S.05.02_1_EN!H25</f>
        <v>286849</v>
      </c>
      <c r="I25" s="185">
        <f>S.05.02_1_EN!I25</f>
        <v>195103</v>
      </c>
      <c r="J25" s="185">
        <f>S.05.02_1_EN!J25</f>
        <v>84740</v>
      </c>
      <c r="K25" s="193">
        <f>S.05.02_1_EN!K25</f>
        <v>1649809</v>
      </c>
      <c r="L25" s="84"/>
      <c r="M25" s="84"/>
    </row>
    <row r="26" spans="1:13" x14ac:dyDescent="0.2">
      <c r="A26" s="70"/>
      <c r="B26" s="70"/>
      <c r="C26" s="186" t="s">
        <v>494</v>
      </c>
      <c r="D26" s="187"/>
      <c r="E26" s="62"/>
      <c r="F26" s="62"/>
      <c r="G26" s="62"/>
      <c r="H26" s="62"/>
      <c r="I26" s="62"/>
      <c r="J26" s="62"/>
      <c r="K26" s="194"/>
      <c r="L26" s="84"/>
      <c r="M26" s="84"/>
    </row>
    <row r="27" spans="1:13" x14ac:dyDescent="0.2">
      <c r="A27" s="70"/>
      <c r="B27" s="70"/>
      <c r="C27" s="88" t="s">
        <v>487</v>
      </c>
      <c r="D27" s="89" t="s">
        <v>126</v>
      </c>
      <c r="E27" s="90">
        <f>S.05.02_1_EN!E27</f>
        <v>0</v>
      </c>
      <c r="F27" s="90">
        <f>S.05.02_1_EN!F27</f>
        <v>0</v>
      </c>
      <c r="G27" s="90">
        <f>S.05.02_1_EN!G27</f>
        <v>0</v>
      </c>
      <c r="H27" s="90">
        <f>S.05.02_1_EN!H27</f>
        <v>0</v>
      </c>
      <c r="I27" s="90">
        <f>S.05.02_1_EN!I27</f>
        <v>0</v>
      </c>
      <c r="J27" s="90">
        <f>S.05.02_1_EN!J27</f>
        <v>0</v>
      </c>
      <c r="K27" s="153">
        <f>S.05.02_1_EN!K27</f>
        <v>0</v>
      </c>
      <c r="L27" s="84"/>
      <c r="M27" s="84"/>
    </row>
    <row r="28" spans="1:13" x14ac:dyDescent="0.2">
      <c r="A28" s="70"/>
      <c r="B28" s="70"/>
      <c r="C28" s="91" t="s">
        <v>488</v>
      </c>
      <c r="D28" s="92" t="s">
        <v>128</v>
      </c>
      <c r="E28" s="93">
        <f>S.05.02_1_EN!E28</f>
        <v>0</v>
      </c>
      <c r="F28" s="93">
        <f>S.05.02_1_EN!F28</f>
        <v>0</v>
      </c>
      <c r="G28" s="93">
        <f>S.05.02_1_EN!G28</f>
        <v>0</v>
      </c>
      <c r="H28" s="93">
        <f>S.05.02_1_EN!H28</f>
        <v>0</v>
      </c>
      <c r="I28" s="93">
        <f>S.05.02_1_EN!I28</f>
        <v>0</v>
      </c>
      <c r="J28" s="93">
        <f>S.05.02_1_EN!J28</f>
        <v>0</v>
      </c>
      <c r="K28" s="115">
        <f>S.05.02_1_EN!K28</f>
        <v>0</v>
      </c>
      <c r="L28" s="84"/>
      <c r="M28" s="84"/>
    </row>
    <row r="29" spans="1:13" x14ac:dyDescent="0.2">
      <c r="A29" s="70"/>
      <c r="B29" s="70"/>
      <c r="C29" s="91" t="s">
        <v>489</v>
      </c>
      <c r="D29" s="92" t="s">
        <v>242</v>
      </c>
      <c r="E29" s="93">
        <f>S.05.02_1_EN!E29</f>
        <v>0</v>
      </c>
      <c r="F29" s="93">
        <f>S.05.02_1_EN!F29</f>
        <v>0</v>
      </c>
      <c r="G29" s="93">
        <f>S.05.02_1_EN!G29</f>
        <v>0</v>
      </c>
      <c r="H29" s="93">
        <f>S.05.02_1_EN!H29</f>
        <v>0</v>
      </c>
      <c r="I29" s="93">
        <f>S.05.02_1_EN!I29</f>
        <v>0</v>
      </c>
      <c r="J29" s="93">
        <f>S.05.02_1_EN!J29</f>
        <v>0</v>
      </c>
      <c r="K29" s="115">
        <f>S.05.02_1_EN!K29</f>
        <v>0</v>
      </c>
      <c r="L29" s="84"/>
      <c r="M29" s="84"/>
    </row>
    <row r="30" spans="1:13" x14ac:dyDescent="0.2">
      <c r="A30" s="70"/>
      <c r="B30" s="70"/>
      <c r="C30" s="91" t="s">
        <v>490</v>
      </c>
      <c r="D30" s="92" t="s">
        <v>244</v>
      </c>
      <c r="E30" s="93">
        <f>S.05.02_1_EN!E30</f>
        <v>0</v>
      </c>
      <c r="F30" s="93">
        <f>S.05.02_1_EN!F30</f>
        <v>0</v>
      </c>
      <c r="G30" s="93">
        <f>S.05.02_1_EN!G30</f>
        <v>0</v>
      </c>
      <c r="H30" s="93">
        <f>S.05.02_1_EN!H30</f>
        <v>0</v>
      </c>
      <c r="I30" s="93">
        <f>S.05.02_1_EN!I30</f>
        <v>0</v>
      </c>
      <c r="J30" s="93">
        <f>S.05.02_1_EN!J30</f>
        <v>0</v>
      </c>
      <c r="K30" s="115">
        <f>S.05.02_1_EN!K30</f>
        <v>0</v>
      </c>
      <c r="L30" s="84"/>
      <c r="M30" s="84"/>
    </row>
    <row r="31" spans="1:13" x14ac:dyDescent="0.2">
      <c r="A31" s="70"/>
      <c r="B31" s="70"/>
      <c r="C31" s="183" t="s">
        <v>491</v>
      </c>
      <c r="D31" s="184" t="s">
        <v>130</v>
      </c>
      <c r="E31" s="185">
        <f>S.05.02_1_EN!E31</f>
        <v>0</v>
      </c>
      <c r="F31" s="185">
        <f>S.05.02_1_EN!F31</f>
        <v>0</v>
      </c>
      <c r="G31" s="185">
        <f>S.05.02_1_EN!G31</f>
        <v>0</v>
      </c>
      <c r="H31" s="185">
        <f>S.05.02_1_EN!H31</f>
        <v>0</v>
      </c>
      <c r="I31" s="185">
        <f>S.05.02_1_EN!I31</f>
        <v>0</v>
      </c>
      <c r="J31" s="185">
        <f>S.05.02_1_EN!J31</f>
        <v>0</v>
      </c>
      <c r="K31" s="193">
        <f>S.05.02_1_EN!K31</f>
        <v>0</v>
      </c>
      <c r="L31" s="84"/>
      <c r="M31" s="84"/>
    </row>
    <row r="32" spans="1:13" x14ac:dyDescent="0.2">
      <c r="A32" s="70"/>
      <c r="B32" s="70"/>
      <c r="C32" s="97" t="s">
        <v>506</v>
      </c>
      <c r="D32" s="98" t="s">
        <v>137</v>
      </c>
      <c r="E32" s="99">
        <f>S.05.02_1_EN!E32</f>
        <v>71448</v>
      </c>
      <c r="F32" s="99">
        <f>S.05.02_1_EN!F32</f>
        <v>410737</v>
      </c>
      <c r="G32" s="99">
        <f>S.05.02_1_EN!G32</f>
        <v>293140</v>
      </c>
      <c r="H32" s="99">
        <f>S.05.02_1_EN!H32</f>
        <v>239038</v>
      </c>
      <c r="I32" s="99">
        <f>S.05.02_1_EN!I32</f>
        <v>89268</v>
      </c>
      <c r="J32" s="99">
        <f>S.05.02_1_EN!J32</f>
        <v>41225</v>
      </c>
      <c r="K32" s="125">
        <f>S.05.02_1_EN!K32</f>
        <v>1144856</v>
      </c>
      <c r="L32" s="84"/>
      <c r="M32" s="84"/>
    </row>
    <row r="33" spans="1:13" x14ac:dyDescent="0.2">
      <c r="A33" s="70"/>
      <c r="B33" s="70"/>
      <c r="C33" s="97" t="s">
        <v>496</v>
      </c>
      <c r="D33" s="98" t="s">
        <v>291</v>
      </c>
      <c r="E33" s="201"/>
      <c r="F33" s="201"/>
      <c r="G33" s="201"/>
      <c r="H33" s="201"/>
      <c r="I33" s="201"/>
      <c r="J33" s="201"/>
      <c r="K33" s="159">
        <f>S.05.02_1_EN!K33</f>
        <v>0</v>
      </c>
      <c r="L33" s="84"/>
      <c r="M33" s="84"/>
    </row>
    <row r="34" spans="1:13" ht="12" thickBot="1" x14ac:dyDescent="0.25">
      <c r="A34" s="70"/>
      <c r="B34" s="70"/>
      <c r="C34" s="76" t="s">
        <v>497</v>
      </c>
      <c r="D34" s="101" t="s">
        <v>293</v>
      </c>
      <c r="E34" s="202"/>
      <c r="F34" s="202"/>
      <c r="G34" s="202"/>
      <c r="H34" s="202"/>
      <c r="I34" s="202"/>
      <c r="J34" s="202"/>
      <c r="K34" s="160">
        <f>S.05.02_1_EN!K34</f>
        <v>1144856</v>
      </c>
      <c r="L34" s="84"/>
      <c r="M34" s="84"/>
    </row>
    <row r="35" spans="1:13" x14ac:dyDescent="0.2">
      <c r="A35" s="70"/>
      <c r="B35" s="70"/>
      <c r="C35" s="334" t="s">
        <v>637</v>
      </c>
      <c r="D35" s="334"/>
      <c r="E35" s="334"/>
      <c r="F35" s="334"/>
      <c r="G35" s="334"/>
      <c r="H35" s="334"/>
      <c r="I35" s="334"/>
      <c r="J35" s="334"/>
      <c r="K35" s="334"/>
      <c r="L35" s="84"/>
      <c r="M35" s="84"/>
    </row>
    <row r="36" spans="1:13" x14ac:dyDescent="0.2">
      <c r="A36" s="70"/>
      <c r="B36" s="70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x14ac:dyDescent="0.2">
      <c r="A37" s="70"/>
      <c r="B37" s="70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x14ac:dyDescent="0.2">
      <c r="A38" s="70"/>
      <c r="B38" s="70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x14ac:dyDescent="0.2">
      <c r="A39" s="70"/>
      <c r="B39" s="70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x14ac:dyDescent="0.2">
      <c r="A40" s="70"/>
      <c r="B40" s="70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x14ac:dyDescent="0.2">
      <c r="A41" s="70"/>
      <c r="B41" s="7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x14ac:dyDescent="0.2">
      <c r="A42" s="70"/>
      <c r="B42" s="70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x14ac:dyDescent="0.2">
      <c r="D43" s="84"/>
    </row>
  </sheetData>
  <customSheetViews>
    <customSheetView guid="{CE99FD40-41F2-4E10-9D73-3081630A1721}" hiddenRows="1" hiddenColumns="1" state="hidden" topLeftCell="A8">
      <selection activeCell="H20" sqref="H20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F4:J4"/>
    <mergeCell ref="C35:K35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35"/>
  <sheetViews>
    <sheetView showGridLines="0" workbookViewId="0">
      <selection activeCell="J33" sqref="J33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8" style="103" customWidth="1"/>
    <col min="4" max="4" width="7.1640625" style="103" hidden="1" customWidth="1"/>
    <col min="5" max="10" width="14.5" style="103" customWidth="1"/>
    <col min="11" max="11" width="16.1640625" style="103" customWidth="1"/>
    <col min="12" max="12" width="3.5" style="103" customWidth="1"/>
    <col min="13" max="16384" width="9" style="3"/>
  </cols>
  <sheetData>
    <row r="1" spans="1:17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70"/>
      <c r="N1" s="70"/>
      <c r="O1" s="70"/>
      <c r="P1" s="70"/>
      <c r="Q1" s="70"/>
    </row>
    <row r="2" spans="1:17" ht="12.75" customHeight="1" x14ac:dyDescent="0.2">
      <c r="A2" s="70"/>
      <c r="B2" s="70"/>
      <c r="C2" s="24" t="s">
        <v>949</v>
      </c>
      <c r="D2" s="84"/>
      <c r="E2" s="84"/>
      <c r="F2" s="84"/>
      <c r="G2" s="84"/>
      <c r="H2" s="84"/>
      <c r="I2" s="84"/>
      <c r="J2" s="84"/>
      <c r="K2" s="84"/>
      <c r="L2" s="84"/>
      <c r="M2" s="70"/>
      <c r="N2" s="70"/>
      <c r="O2" s="70"/>
      <c r="P2" s="70"/>
      <c r="Q2" s="70"/>
    </row>
    <row r="3" spans="1:17" x14ac:dyDescent="0.2">
      <c r="A3" s="70"/>
      <c r="B3" s="70"/>
      <c r="C3" s="84"/>
      <c r="D3" s="84"/>
      <c r="E3" s="84"/>
      <c r="F3" s="84"/>
      <c r="G3" s="84"/>
      <c r="H3" s="84"/>
      <c r="I3" s="84"/>
      <c r="J3" s="84"/>
      <c r="K3" s="84"/>
      <c r="L3" s="84"/>
      <c r="M3" s="70"/>
      <c r="N3" s="70"/>
      <c r="O3" s="70"/>
      <c r="P3" s="70"/>
      <c r="Q3" s="70"/>
    </row>
    <row r="4" spans="1:17" ht="34.5" thickBot="1" x14ac:dyDescent="0.25">
      <c r="A4" s="70"/>
      <c r="B4" s="70"/>
      <c r="C4" s="71" t="s">
        <v>948</v>
      </c>
      <c r="D4" s="71"/>
      <c r="E4" s="83" t="s">
        <v>636</v>
      </c>
      <c r="F4" s="336" t="s">
        <v>639</v>
      </c>
      <c r="G4" s="336"/>
      <c r="H4" s="336"/>
      <c r="I4" s="336"/>
      <c r="J4" s="336"/>
      <c r="K4" s="28" t="s">
        <v>322</v>
      </c>
      <c r="L4" s="84"/>
      <c r="M4" s="70"/>
      <c r="N4" s="70"/>
      <c r="O4" s="70"/>
      <c r="P4" s="70"/>
      <c r="Q4" s="70"/>
    </row>
    <row r="5" spans="1:17" hidden="1" x14ac:dyDescent="0.2">
      <c r="A5" s="70"/>
      <c r="B5" s="70"/>
      <c r="C5" s="154"/>
      <c r="D5" s="86"/>
      <c r="E5" s="87" t="s">
        <v>298</v>
      </c>
      <c r="F5" s="87" t="s">
        <v>299</v>
      </c>
      <c r="G5" s="87" t="s">
        <v>325</v>
      </c>
      <c r="H5" s="87" t="s">
        <v>326</v>
      </c>
      <c r="I5" s="87" t="s">
        <v>327</v>
      </c>
      <c r="J5" s="87" t="s">
        <v>300</v>
      </c>
      <c r="K5" s="87" t="s">
        <v>328</v>
      </c>
      <c r="L5" s="84"/>
      <c r="M5" s="70"/>
      <c r="N5" s="70"/>
      <c r="O5" s="70"/>
      <c r="P5" s="70"/>
      <c r="Q5" s="70"/>
    </row>
    <row r="6" spans="1:17" ht="27" customHeight="1" x14ac:dyDescent="0.2">
      <c r="A6" s="70"/>
      <c r="B6" s="70"/>
      <c r="C6" s="186"/>
      <c r="D6" s="98" t="s">
        <v>329</v>
      </c>
      <c r="E6" s="203"/>
      <c r="F6" s="156" t="s">
        <v>706</v>
      </c>
      <c r="G6" s="156" t="s">
        <v>705</v>
      </c>
      <c r="H6" s="156" t="s">
        <v>700</v>
      </c>
      <c r="I6" s="156" t="s">
        <v>701</v>
      </c>
      <c r="J6" s="156" t="s">
        <v>704</v>
      </c>
      <c r="K6" s="203"/>
      <c r="L6" s="84"/>
      <c r="M6" s="70"/>
      <c r="N6" s="70"/>
      <c r="O6" s="70"/>
      <c r="P6" s="70"/>
      <c r="Q6" s="70"/>
    </row>
    <row r="7" spans="1:17" hidden="1" x14ac:dyDescent="0.2">
      <c r="A7" s="70"/>
      <c r="B7" s="70"/>
      <c r="C7" s="155"/>
      <c r="D7" s="157"/>
      <c r="E7" s="158" t="s">
        <v>330</v>
      </c>
      <c r="F7" s="158" t="s">
        <v>331</v>
      </c>
      <c r="G7" s="158" t="s">
        <v>332</v>
      </c>
      <c r="H7" s="158" t="s">
        <v>333</v>
      </c>
      <c r="I7" s="158" t="s">
        <v>334</v>
      </c>
      <c r="J7" s="158" t="s">
        <v>303</v>
      </c>
      <c r="K7" s="158" t="s">
        <v>304</v>
      </c>
      <c r="L7" s="84"/>
      <c r="M7" s="70"/>
      <c r="N7" s="70"/>
      <c r="O7" s="70"/>
      <c r="P7" s="70"/>
      <c r="Q7" s="70"/>
    </row>
    <row r="8" spans="1:17" x14ac:dyDescent="0.2">
      <c r="A8" s="70"/>
      <c r="B8" s="70"/>
      <c r="C8" s="186" t="s">
        <v>274</v>
      </c>
      <c r="D8" s="197" t="s">
        <v>302</v>
      </c>
      <c r="E8" s="62"/>
      <c r="F8" s="62"/>
      <c r="G8" s="62"/>
      <c r="H8" s="62"/>
      <c r="I8" s="62"/>
      <c r="J8" s="62"/>
      <c r="K8" s="194"/>
      <c r="L8" s="84"/>
      <c r="M8" s="70"/>
      <c r="N8" s="70"/>
      <c r="O8" s="70"/>
      <c r="P8" s="70"/>
      <c r="Q8" s="70"/>
    </row>
    <row r="9" spans="1:17" x14ac:dyDescent="0.2">
      <c r="A9" s="70"/>
      <c r="B9" s="70"/>
      <c r="C9" s="88" t="s">
        <v>306</v>
      </c>
      <c r="D9" s="89" t="s">
        <v>307</v>
      </c>
      <c r="E9" s="90">
        <v>554163</v>
      </c>
      <c r="F9" s="90">
        <v>3813916</v>
      </c>
      <c r="G9" s="90">
        <v>769367</v>
      </c>
      <c r="H9" s="90">
        <v>542776</v>
      </c>
      <c r="I9" s="90">
        <v>374243</v>
      </c>
      <c r="J9" s="90">
        <v>298903</v>
      </c>
      <c r="K9" s="153">
        <v>6353368</v>
      </c>
      <c r="L9" s="84"/>
      <c r="M9" s="70"/>
      <c r="N9" s="70"/>
      <c r="O9" s="70"/>
      <c r="P9" s="70"/>
      <c r="Q9" s="70"/>
    </row>
    <row r="10" spans="1:17" x14ac:dyDescent="0.2">
      <c r="A10" s="70"/>
      <c r="B10" s="70"/>
      <c r="C10" s="91" t="s">
        <v>281</v>
      </c>
      <c r="D10" s="92" t="s">
        <v>308</v>
      </c>
      <c r="E10" s="93">
        <v>99116</v>
      </c>
      <c r="F10" s="93">
        <v>467336</v>
      </c>
      <c r="G10" s="93">
        <v>2597</v>
      </c>
      <c r="H10" s="93">
        <v>470</v>
      </c>
      <c r="I10" s="93">
        <v>305</v>
      </c>
      <c r="J10" s="93">
        <v>2163</v>
      </c>
      <c r="K10" s="115">
        <v>571987</v>
      </c>
      <c r="L10" s="84"/>
      <c r="M10" s="70"/>
      <c r="N10" s="70"/>
      <c r="O10" s="70"/>
      <c r="P10" s="70"/>
      <c r="Q10" s="70"/>
    </row>
    <row r="11" spans="1:17" x14ac:dyDescent="0.2">
      <c r="A11" s="70"/>
      <c r="B11" s="70"/>
      <c r="C11" s="183" t="s">
        <v>282</v>
      </c>
      <c r="D11" s="184" t="s">
        <v>309</v>
      </c>
      <c r="E11" s="185">
        <v>455047</v>
      </c>
      <c r="F11" s="185">
        <v>3346580</v>
      </c>
      <c r="G11" s="185">
        <v>766770</v>
      </c>
      <c r="H11" s="185">
        <v>542306</v>
      </c>
      <c r="I11" s="185">
        <v>373938</v>
      </c>
      <c r="J11" s="185">
        <v>296740</v>
      </c>
      <c r="K11" s="193">
        <v>5781381</v>
      </c>
      <c r="L11" s="84"/>
      <c r="M11" s="70"/>
      <c r="N11" s="70"/>
      <c r="O11" s="70"/>
      <c r="P11" s="70"/>
      <c r="Q11" s="70"/>
    </row>
    <row r="12" spans="1:17" x14ac:dyDescent="0.2">
      <c r="A12" s="70"/>
      <c r="B12" s="70"/>
      <c r="C12" s="186" t="s">
        <v>283</v>
      </c>
      <c r="D12" s="187" t="s">
        <v>302</v>
      </c>
      <c r="E12" s="62"/>
      <c r="F12" s="62"/>
      <c r="G12" s="62"/>
      <c r="H12" s="62"/>
      <c r="I12" s="62"/>
      <c r="J12" s="62"/>
      <c r="K12" s="194"/>
      <c r="L12" s="84"/>
      <c r="M12" s="70"/>
      <c r="N12" s="70"/>
      <c r="O12" s="70"/>
      <c r="P12" s="70"/>
      <c r="Q12" s="70"/>
    </row>
    <row r="13" spans="1:17" x14ac:dyDescent="0.2">
      <c r="A13" s="70"/>
      <c r="B13" s="70"/>
      <c r="C13" s="88" t="s">
        <v>306</v>
      </c>
      <c r="D13" s="94" t="s">
        <v>310</v>
      </c>
      <c r="E13" s="90">
        <v>552774</v>
      </c>
      <c r="F13" s="90">
        <v>3814209</v>
      </c>
      <c r="G13" s="90">
        <v>769367</v>
      </c>
      <c r="H13" s="90">
        <v>542339</v>
      </c>
      <c r="I13" s="90">
        <v>374244</v>
      </c>
      <c r="J13" s="90">
        <v>281815</v>
      </c>
      <c r="K13" s="153">
        <v>6334748</v>
      </c>
      <c r="L13" s="84"/>
      <c r="M13" s="70"/>
      <c r="N13" s="70"/>
      <c r="O13" s="70"/>
      <c r="P13" s="70"/>
      <c r="Q13" s="70"/>
    </row>
    <row r="14" spans="1:17" x14ac:dyDescent="0.2">
      <c r="A14" s="70"/>
      <c r="B14" s="70"/>
      <c r="C14" s="91" t="s">
        <v>281</v>
      </c>
      <c r="D14" s="95" t="s">
        <v>311</v>
      </c>
      <c r="E14" s="93">
        <v>99120</v>
      </c>
      <c r="F14" s="93">
        <v>467336</v>
      </c>
      <c r="G14" s="93">
        <v>2597</v>
      </c>
      <c r="H14" s="93">
        <v>604</v>
      </c>
      <c r="I14" s="93">
        <v>305</v>
      </c>
      <c r="J14" s="93">
        <v>2168</v>
      </c>
      <c r="K14" s="115">
        <v>572130</v>
      </c>
      <c r="L14" s="84"/>
      <c r="M14" s="70"/>
      <c r="N14" s="70"/>
      <c r="O14" s="70"/>
      <c r="P14" s="70"/>
      <c r="Q14" s="70"/>
    </row>
    <row r="15" spans="1:17" x14ac:dyDescent="0.2">
      <c r="A15" s="70"/>
      <c r="B15" s="70"/>
      <c r="C15" s="183" t="s">
        <v>282</v>
      </c>
      <c r="D15" s="96" t="s">
        <v>312</v>
      </c>
      <c r="E15" s="185">
        <v>453654</v>
      </c>
      <c r="F15" s="185">
        <v>3346873</v>
      </c>
      <c r="G15" s="185">
        <v>766770</v>
      </c>
      <c r="H15" s="185">
        <v>541735</v>
      </c>
      <c r="I15" s="185">
        <v>373939</v>
      </c>
      <c r="J15" s="185">
        <v>279647</v>
      </c>
      <c r="K15" s="193">
        <v>5762618</v>
      </c>
      <c r="L15" s="84"/>
      <c r="M15" s="70"/>
      <c r="N15" s="70"/>
      <c r="O15" s="70"/>
      <c r="P15" s="70"/>
      <c r="Q15" s="70"/>
    </row>
    <row r="16" spans="1:17" x14ac:dyDescent="0.2">
      <c r="A16" s="70"/>
      <c r="B16" s="70"/>
      <c r="C16" s="186" t="s">
        <v>284</v>
      </c>
      <c r="D16" s="187" t="s">
        <v>302</v>
      </c>
      <c r="E16" s="62"/>
      <c r="F16" s="62"/>
      <c r="G16" s="62"/>
      <c r="H16" s="62"/>
      <c r="I16" s="62"/>
      <c r="J16" s="62"/>
      <c r="K16" s="194"/>
      <c r="L16" s="84"/>
      <c r="M16" s="70"/>
      <c r="N16" s="70"/>
      <c r="O16" s="70"/>
      <c r="P16" s="70"/>
      <c r="Q16" s="70"/>
    </row>
    <row r="17" spans="1:17" x14ac:dyDescent="0.2">
      <c r="A17" s="70"/>
      <c r="B17" s="70"/>
      <c r="C17" s="88" t="s">
        <v>306</v>
      </c>
      <c r="D17" s="89" t="s">
        <v>313</v>
      </c>
      <c r="E17" s="90">
        <v>348823</v>
      </c>
      <c r="F17" s="90">
        <v>3268048</v>
      </c>
      <c r="G17" s="90">
        <v>707928</v>
      </c>
      <c r="H17" s="90">
        <v>503113</v>
      </c>
      <c r="I17" s="90">
        <v>274209</v>
      </c>
      <c r="J17" s="90">
        <v>274953</v>
      </c>
      <c r="K17" s="153">
        <v>5377074</v>
      </c>
      <c r="L17" s="84"/>
      <c r="M17" s="70"/>
      <c r="N17" s="70"/>
      <c r="O17" s="70"/>
      <c r="P17" s="70"/>
      <c r="Q17" s="70"/>
    </row>
    <row r="18" spans="1:17" x14ac:dyDescent="0.2">
      <c r="A18" s="70"/>
      <c r="B18" s="70"/>
      <c r="C18" s="91" t="s">
        <v>281</v>
      </c>
      <c r="D18" s="92" t="s">
        <v>314</v>
      </c>
      <c r="E18" s="93">
        <v>41276</v>
      </c>
      <c r="F18" s="93">
        <v>363148</v>
      </c>
      <c r="G18" s="93">
        <v>1505</v>
      </c>
      <c r="H18" s="93">
        <v>186</v>
      </c>
      <c r="I18" s="93">
        <v>0</v>
      </c>
      <c r="J18" s="93">
        <v>1989</v>
      </c>
      <c r="K18" s="115">
        <v>408104</v>
      </c>
      <c r="L18" s="84"/>
      <c r="M18" s="70"/>
      <c r="N18" s="70"/>
      <c r="O18" s="70"/>
      <c r="P18" s="70"/>
      <c r="Q18" s="70"/>
    </row>
    <row r="19" spans="1:17" x14ac:dyDescent="0.2">
      <c r="A19" s="70"/>
      <c r="B19" s="70"/>
      <c r="C19" s="183" t="s">
        <v>282</v>
      </c>
      <c r="D19" s="184" t="s">
        <v>315</v>
      </c>
      <c r="E19" s="185">
        <v>307547</v>
      </c>
      <c r="F19" s="185">
        <v>2904900</v>
      </c>
      <c r="G19" s="185">
        <v>706423</v>
      </c>
      <c r="H19" s="185">
        <v>502927</v>
      </c>
      <c r="I19" s="185">
        <v>274209</v>
      </c>
      <c r="J19" s="185">
        <v>272964</v>
      </c>
      <c r="K19" s="193">
        <v>4968970</v>
      </c>
      <c r="L19" s="84"/>
      <c r="M19" s="70"/>
      <c r="N19" s="70"/>
      <c r="O19" s="70"/>
      <c r="P19" s="70"/>
      <c r="Q19" s="70"/>
    </row>
    <row r="20" spans="1:17" x14ac:dyDescent="0.2">
      <c r="A20" s="70"/>
      <c r="B20" s="70"/>
      <c r="C20" s="186" t="s">
        <v>285</v>
      </c>
      <c r="D20" s="187" t="s">
        <v>302</v>
      </c>
      <c r="E20" s="62"/>
      <c r="F20" s="62"/>
      <c r="G20" s="62"/>
      <c r="H20" s="62"/>
      <c r="I20" s="62"/>
      <c r="J20" s="62"/>
      <c r="K20" s="194"/>
      <c r="L20" s="84"/>
      <c r="M20" s="70"/>
      <c r="N20" s="70"/>
      <c r="O20" s="70"/>
      <c r="P20" s="70"/>
      <c r="Q20" s="70"/>
    </row>
    <row r="21" spans="1:17" x14ac:dyDescent="0.2">
      <c r="A21" s="70"/>
      <c r="B21" s="70"/>
      <c r="C21" s="88" t="s">
        <v>306</v>
      </c>
      <c r="D21" s="89" t="s">
        <v>316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153">
        <v>0</v>
      </c>
      <c r="L21" s="84"/>
      <c r="M21" s="70"/>
      <c r="N21" s="70"/>
      <c r="O21" s="70"/>
      <c r="P21" s="70"/>
      <c r="Q21" s="70"/>
    </row>
    <row r="22" spans="1:17" x14ac:dyDescent="0.2">
      <c r="A22" s="70"/>
      <c r="B22" s="70"/>
      <c r="C22" s="91" t="s">
        <v>281</v>
      </c>
      <c r="D22" s="92" t="s">
        <v>317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115">
        <v>0</v>
      </c>
      <c r="L22" s="84"/>
      <c r="M22" s="70"/>
      <c r="N22" s="70"/>
      <c r="O22" s="70"/>
      <c r="P22" s="70"/>
      <c r="Q22" s="70"/>
    </row>
    <row r="23" spans="1:17" x14ac:dyDescent="0.2">
      <c r="A23" s="70"/>
      <c r="B23" s="70"/>
      <c r="C23" s="183" t="s">
        <v>282</v>
      </c>
      <c r="D23" s="184" t="s">
        <v>318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93">
        <v>0</v>
      </c>
      <c r="L23" s="84"/>
      <c r="M23" s="70"/>
      <c r="N23" s="70"/>
      <c r="O23" s="70"/>
      <c r="P23" s="70"/>
      <c r="Q23" s="70"/>
    </row>
    <row r="24" spans="1:17" x14ac:dyDescent="0.2">
      <c r="A24" s="70"/>
      <c r="B24" s="70"/>
      <c r="C24" s="97" t="s">
        <v>289</v>
      </c>
      <c r="D24" s="98" t="s">
        <v>319</v>
      </c>
      <c r="E24" s="99">
        <v>168174</v>
      </c>
      <c r="F24" s="99">
        <v>393045</v>
      </c>
      <c r="G24" s="99">
        <v>49707</v>
      </c>
      <c r="H24" s="99">
        <v>46204</v>
      </c>
      <c r="I24" s="99">
        <v>51201</v>
      </c>
      <c r="J24" s="99">
        <v>74761</v>
      </c>
      <c r="K24" s="125">
        <v>783092</v>
      </c>
      <c r="L24" s="84"/>
      <c r="M24" s="70"/>
      <c r="N24" s="70"/>
      <c r="O24" s="70"/>
      <c r="P24" s="70"/>
      <c r="Q24" s="70"/>
    </row>
    <row r="25" spans="1:17" x14ac:dyDescent="0.2">
      <c r="A25" s="70"/>
      <c r="B25" s="70"/>
      <c r="C25" s="97" t="s">
        <v>290</v>
      </c>
      <c r="D25" s="98" t="s">
        <v>320</v>
      </c>
      <c r="E25" s="201"/>
      <c r="F25" s="201"/>
      <c r="G25" s="201"/>
      <c r="H25" s="201"/>
      <c r="I25" s="201"/>
      <c r="J25" s="201"/>
      <c r="K25" s="159">
        <v>66060</v>
      </c>
      <c r="L25" s="84"/>
      <c r="M25" s="70"/>
      <c r="N25" s="70"/>
      <c r="O25" s="70"/>
      <c r="P25" s="70"/>
      <c r="Q25" s="70"/>
    </row>
    <row r="26" spans="1:17" ht="12" thickBot="1" x14ac:dyDescent="0.25">
      <c r="A26" s="70"/>
      <c r="B26" s="70"/>
      <c r="C26" s="76" t="s">
        <v>292</v>
      </c>
      <c r="D26" s="101" t="s">
        <v>321</v>
      </c>
      <c r="E26" s="202"/>
      <c r="F26" s="202"/>
      <c r="G26" s="202"/>
      <c r="H26" s="202"/>
      <c r="I26" s="202"/>
      <c r="J26" s="202"/>
      <c r="K26" s="160">
        <v>849152</v>
      </c>
      <c r="L26" s="84"/>
      <c r="M26" s="70"/>
      <c r="N26" s="70"/>
      <c r="O26" s="70"/>
      <c r="P26" s="70"/>
      <c r="Q26" s="70"/>
    </row>
    <row r="27" spans="1:17" x14ac:dyDescent="0.2">
      <c r="A27" s="70"/>
      <c r="B27" s="70"/>
      <c r="C27" s="334" t="s">
        <v>637</v>
      </c>
      <c r="D27" s="334"/>
      <c r="E27" s="334"/>
      <c r="F27" s="334"/>
      <c r="G27" s="334"/>
      <c r="H27" s="334"/>
      <c r="I27" s="334"/>
      <c r="J27" s="334"/>
      <c r="K27" s="334"/>
      <c r="L27" s="84"/>
      <c r="M27" s="70"/>
      <c r="N27" s="70"/>
      <c r="O27" s="70"/>
      <c r="P27" s="70"/>
      <c r="Q27" s="70"/>
    </row>
    <row r="28" spans="1:17" x14ac:dyDescent="0.2">
      <c r="A28" s="70"/>
      <c r="B28" s="70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70"/>
      <c r="N28" s="70"/>
      <c r="O28" s="70"/>
      <c r="P28" s="70"/>
      <c r="Q28" s="70"/>
    </row>
    <row r="29" spans="1:17" x14ac:dyDescent="0.2">
      <c r="A29" s="70"/>
      <c r="B29" s="70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70"/>
      <c r="N29" s="70"/>
      <c r="O29" s="70"/>
      <c r="P29" s="70"/>
      <c r="Q29" s="70"/>
    </row>
    <row r="30" spans="1:17" x14ac:dyDescent="0.2">
      <c r="A30" s="70"/>
      <c r="B30" s="70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70"/>
      <c r="N30" s="70"/>
      <c r="O30" s="70"/>
      <c r="P30" s="70"/>
      <c r="Q30" s="70"/>
    </row>
    <row r="31" spans="1:17" x14ac:dyDescent="0.2">
      <c r="A31" s="70"/>
      <c r="B31" s="70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70"/>
      <c r="N31" s="70"/>
      <c r="O31" s="70"/>
      <c r="P31" s="70"/>
      <c r="Q31" s="70"/>
    </row>
    <row r="32" spans="1:17" ht="61.15" customHeight="1" x14ac:dyDescent="0.2">
      <c r="A32" s="70"/>
      <c r="B32" s="70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70"/>
      <c r="N32" s="70"/>
      <c r="O32" s="70"/>
      <c r="P32" s="70"/>
      <c r="Q32" s="70"/>
    </row>
    <row r="33" spans="1:17" x14ac:dyDescent="0.2">
      <c r="A33" s="70"/>
      <c r="B33" s="7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70"/>
      <c r="N33" s="70"/>
      <c r="O33" s="70"/>
      <c r="P33" s="70"/>
      <c r="Q33" s="70"/>
    </row>
    <row r="34" spans="1:17" x14ac:dyDescent="0.2">
      <c r="A34" s="70"/>
      <c r="B34" s="70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70"/>
      <c r="N34" s="70"/>
      <c r="O34" s="70"/>
      <c r="P34" s="70"/>
      <c r="Q34" s="70"/>
    </row>
    <row r="35" spans="1:17" x14ac:dyDescent="0.2">
      <c r="D35" s="84"/>
    </row>
  </sheetData>
  <customSheetViews>
    <customSheetView guid="{CE99FD40-41F2-4E10-9D73-3081630A1721}" showGridLines="0" hiddenRows="1" hiddenColumns="1">
      <selection activeCell="J33" sqref="J33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F4:J4"/>
    <mergeCell ref="C27:K27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59974974822229687"/>
  </sheetPr>
  <dimension ref="A1:M35"/>
  <sheetViews>
    <sheetView topLeftCell="A4" workbookViewId="0">
      <selection activeCell="K9" sqref="K9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46.83203125" style="103" customWidth="1"/>
    <col min="4" max="4" width="7.1640625" style="103" hidden="1" customWidth="1"/>
    <col min="5" max="10" width="14.5" style="103" customWidth="1"/>
    <col min="11" max="11" width="17.1640625" style="103" customWidth="1"/>
    <col min="12" max="13" width="9" style="103"/>
    <col min="14" max="16384" width="9" style="3"/>
  </cols>
  <sheetData>
    <row r="1" spans="1:13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2.75" customHeight="1" x14ac:dyDescent="0.2">
      <c r="A2" s="70"/>
      <c r="B2" s="70"/>
      <c r="C2" s="24" t="s">
        <v>516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x14ac:dyDescent="0.2">
      <c r="A3" s="70"/>
      <c r="B3" s="70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34.5" customHeight="1" thickBot="1" x14ac:dyDescent="0.25">
      <c r="A4" s="70"/>
      <c r="B4" s="70"/>
      <c r="C4" s="71" t="e">
        <f>_entity&amp;CHAR(10)&amp;"Au"&amp;_sdateFR&amp;CHAR(10)&amp;_multiplierFR</f>
        <v>#REF!</v>
      </c>
      <c r="D4" s="71"/>
      <c r="E4" s="272" t="s">
        <v>638</v>
      </c>
      <c r="F4" s="337" t="s">
        <v>517</v>
      </c>
      <c r="G4" s="337"/>
      <c r="H4" s="337"/>
      <c r="I4" s="337"/>
      <c r="J4" s="337"/>
      <c r="K4" s="28" t="s">
        <v>509</v>
      </c>
      <c r="L4" s="84"/>
      <c r="M4" s="84"/>
    </row>
    <row r="5" spans="1:13" hidden="1" x14ac:dyDescent="0.2">
      <c r="A5" s="70"/>
      <c r="B5" s="70"/>
      <c r="C5" s="154"/>
      <c r="D5" s="86"/>
      <c r="E5" s="87" t="s">
        <v>298</v>
      </c>
      <c r="F5" s="87" t="s">
        <v>299</v>
      </c>
      <c r="G5" s="87" t="s">
        <v>325</v>
      </c>
      <c r="H5" s="87" t="s">
        <v>326</v>
      </c>
      <c r="I5" s="87" t="s">
        <v>327</v>
      </c>
      <c r="J5" s="87" t="s">
        <v>300</v>
      </c>
      <c r="K5" s="87" t="s">
        <v>328</v>
      </c>
      <c r="L5" s="84"/>
      <c r="M5" s="84"/>
    </row>
    <row r="6" spans="1:13" ht="22.5" x14ac:dyDescent="0.2">
      <c r="A6" s="70"/>
      <c r="B6" s="70"/>
      <c r="C6" s="186"/>
      <c r="D6" s="98" t="s">
        <v>329</v>
      </c>
      <c r="E6" s="203"/>
      <c r="F6" s="156" t="s">
        <v>518</v>
      </c>
      <c r="G6" s="156" t="s">
        <v>511</v>
      </c>
      <c r="H6" s="156" t="s">
        <v>513</v>
      </c>
      <c r="I6" s="156" t="s">
        <v>519</v>
      </c>
      <c r="J6" s="156" t="s">
        <v>520</v>
      </c>
      <c r="K6" s="203"/>
      <c r="L6" s="84"/>
      <c r="M6" s="84"/>
    </row>
    <row r="7" spans="1:13" hidden="1" x14ac:dyDescent="0.2">
      <c r="A7" s="70"/>
      <c r="B7" s="70"/>
      <c r="C7" s="155"/>
      <c r="D7" s="157"/>
      <c r="E7" s="158" t="s">
        <v>330</v>
      </c>
      <c r="F7" s="158" t="s">
        <v>331</v>
      </c>
      <c r="G7" s="158" t="s">
        <v>332</v>
      </c>
      <c r="H7" s="158" t="s">
        <v>333</v>
      </c>
      <c r="I7" s="158" t="s">
        <v>334</v>
      </c>
      <c r="J7" s="158" t="s">
        <v>303</v>
      </c>
      <c r="K7" s="158" t="s">
        <v>304</v>
      </c>
      <c r="L7" s="84"/>
      <c r="M7" s="84"/>
    </row>
    <row r="8" spans="1:13" x14ac:dyDescent="0.2">
      <c r="A8" s="70"/>
      <c r="B8" s="70"/>
      <c r="C8" s="186" t="s">
        <v>486</v>
      </c>
      <c r="D8" s="197" t="s">
        <v>302</v>
      </c>
      <c r="E8" s="62"/>
      <c r="F8" s="62"/>
      <c r="G8" s="62"/>
      <c r="H8" s="62"/>
      <c r="I8" s="62"/>
      <c r="J8" s="62"/>
      <c r="K8" s="194"/>
      <c r="L8" s="84"/>
      <c r="M8" s="84"/>
    </row>
    <row r="9" spans="1:13" x14ac:dyDescent="0.2">
      <c r="A9" s="70"/>
      <c r="B9" s="70"/>
      <c r="C9" s="88" t="s">
        <v>505</v>
      </c>
      <c r="D9" s="89" t="s">
        <v>307</v>
      </c>
      <c r="E9" s="90">
        <f>S.05.02_2_EN!E9</f>
        <v>554163</v>
      </c>
      <c r="F9" s="90">
        <f>S.05.02_2_EN!F9</f>
        <v>3813916</v>
      </c>
      <c r="G9" s="90">
        <f>S.05.02_2_EN!G9</f>
        <v>769367</v>
      </c>
      <c r="H9" s="90">
        <f>S.05.02_2_EN!H9</f>
        <v>542776</v>
      </c>
      <c r="I9" s="90">
        <f>S.05.02_2_EN!I9</f>
        <v>374243</v>
      </c>
      <c r="J9" s="90">
        <f>S.05.02_2_EN!J9</f>
        <v>298903</v>
      </c>
      <c r="K9" s="153">
        <f>S.05.02_2_EN!K9</f>
        <v>6353368</v>
      </c>
      <c r="L9" s="84"/>
      <c r="M9" s="84"/>
    </row>
    <row r="10" spans="1:13" x14ac:dyDescent="0.2">
      <c r="A10" s="70"/>
      <c r="B10" s="70"/>
      <c r="C10" s="91" t="s">
        <v>490</v>
      </c>
      <c r="D10" s="92" t="s">
        <v>308</v>
      </c>
      <c r="E10" s="93">
        <f>S.05.02_2_EN!E10</f>
        <v>99116</v>
      </c>
      <c r="F10" s="93">
        <f>S.05.02_2_EN!F10</f>
        <v>467336</v>
      </c>
      <c r="G10" s="93">
        <f>S.05.02_2_EN!G10</f>
        <v>2597</v>
      </c>
      <c r="H10" s="93">
        <f>S.05.02_2_EN!H10</f>
        <v>470</v>
      </c>
      <c r="I10" s="93">
        <f>S.05.02_2_EN!I10</f>
        <v>305</v>
      </c>
      <c r="J10" s="93">
        <f>S.05.02_2_EN!J10</f>
        <v>2163</v>
      </c>
      <c r="K10" s="115">
        <f>S.05.02_2_EN!K10</f>
        <v>571987</v>
      </c>
      <c r="L10" s="84"/>
      <c r="M10" s="84"/>
    </row>
    <row r="11" spans="1:13" x14ac:dyDescent="0.2">
      <c r="A11" s="70"/>
      <c r="B11" s="70"/>
      <c r="C11" s="183" t="s">
        <v>491</v>
      </c>
      <c r="D11" s="184" t="s">
        <v>309</v>
      </c>
      <c r="E11" s="185">
        <f>S.05.02_2_EN!E11</f>
        <v>455047</v>
      </c>
      <c r="F11" s="185">
        <f>S.05.02_2_EN!F11</f>
        <v>3346580</v>
      </c>
      <c r="G11" s="185">
        <f>S.05.02_2_EN!G11</f>
        <v>766770</v>
      </c>
      <c r="H11" s="185">
        <f>S.05.02_2_EN!H11</f>
        <v>542306</v>
      </c>
      <c r="I11" s="185">
        <f>S.05.02_2_EN!I11</f>
        <v>373938</v>
      </c>
      <c r="J11" s="185">
        <f>S.05.02_2_EN!J11</f>
        <v>296740</v>
      </c>
      <c r="K11" s="193">
        <f>S.05.02_2_EN!K11</f>
        <v>5781381</v>
      </c>
      <c r="L11" s="84"/>
      <c r="M11" s="84"/>
    </row>
    <row r="12" spans="1:13" x14ac:dyDescent="0.2">
      <c r="A12" s="70"/>
      <c r="B12" s="70"/>
      <c r="C12" s="186" t="s">
        <v>492</v>
      </c>
      <c r="D12" s="187" t="s">
        <v>302</v>
      </c>
      <c r="E12" s="62"/>
      <c r="F12" s="62"/>
      <c r="G12" s="62"/>
      <c r="H12" s="62"/>
      <c r="I12" s="62"/>
      <c r="J12" s="62"/>
      <c r="K12" s="194"/>
      <c r="L12" s="84"/>
      <c r="M12" s="84"/>
    </row>
    <row r="13" spans="1:13" x14ac:dyDescent="0.2">
      <c r="A13" s="70"/>
      <c r="B13" s="70"/>
      <c r="C13" s="88" t="s">
        <v>505</v>
      </c>
      <c r="D13" s="94" t="s">
        <v>310</v>
      </c>
      <c r="E13" s="90">
        <f>S.05.02_2_EN!E13</f>
        <v>552774</v>
      </c>
      <c r="F13" s="90">
        <f>S.05.02_2_EN!F13</f>
        <v>3814209</v>
      </c>
      <c r="G13" s="90">
        <f>S.05.02_2_EN!G13</f>
        <v>769367</v>
      </c>
      <c r="H13" s="90">
        <f>S.05.02_2_EN!H13</f>
        <v>542339</v>
      </c>
      <c r="I13" s="90">
        <f>S.05.02_2_EN!I13</f>
        <v>374244</v>
      </c>
      <c r="J13" s="90">
        <f>S.05.02_2_EN!J13</f>
        <v>281815</v>
      </c>
      <c r="K13" s="153">
        <f>S.05.02_2_EN!K13</f>
        <v>6334748</v>
      </c>
      <c r="L13" s="84"/>
      <c r="M13" s="84"/>
    </row>
    <row r="14" spans="1:13" x14ac:dyDescent="0.2">
      <c r="A14" s="70"/>
      <c r="B14" s="70"/>
      <c r="C14" s="91" t="s">
        <v>490</v>
      </c>
      <c r="D14" s="95" t="s">
        <v>311</v>
      </c>
      <c r="E14" s="93">
        <f>S.05.02_2_EN!E14</f>
        <v>99120</v>
      </c>
      <c r="F14" s="93">
        <f>S.05.02_2_EN!F14</f>
        <v>467336</v>
      </c>
      <c r="G14" s="93">
        <f>S.05.02_2_EN!G14</f>
        <v>2597</v>
      </c>
      <c r="H14" s="93">
        <f>S.05.02_2_EN!H14</f>
        <v>604</v>
      </c>
      <c r="I14" s="93">
        <f>S.05.02_2_EN!I14</f>
        <v>305</v>
      </c>
      <c r="J14" s="93">
        <f>S.05.02_2_EN!J14</f>
        <v>2168</v>
      </c>
      <c r="K14" s="115">
        <f>S.05.02_2_EN!K14</f>
        <v>572130</v>
      </c>
      <c r="L14" s="84"/>
      <c r="M14" s="84"/>
    </row>
    <row r="15" spans="1:13" x14ac:dyDescent="0.2">
      <c r="A15" s="70"/>
      <c r="B15" s="70"/>
      <c r="C15" s="183" t="s">
        <v>491</v>
      </c>
      <c r="D15" s="96" t="s">
        <v>312</v>
      </c>
      <c r="E15" s="185">
        <f>S.05.02_2_EN!E15</f>
        <v>453654</v>
      </c>
      <c r="F15" s="185">
        <f>S.05.02_2_EN!F15</f>
        <v>3346873</v>
      </c>
      <c r="G15" s="185">
        <f>S.05.02_2_EN!G15</f>
        <v>766770</v>
      </c>
      <c r="H15" s="185">
        <f>S.05.02_2_EN!H15</f>
        <v>541735</v>
      </c>
      <c r="I15" s="185">
        <f>S.05.02_2_EN!I15</f>
        <v>373939</v>
      </c>
      <c r="J15" s="185">
        <f>S.05.02_2_EN!J15</f>
        <v>279647</v>
      </c>
      <c r="K15" s="193">
        <f>S.05.02_2_EN!K15</f>
        <v>5762618</v>
      </c>
      <c r="L15" s="84"/>
      <c r="M15" s="84"/>
    </row>
    <row r="16" spans="1:13" x14ac:dyDescent="0.2">
      <c r="A16" s="70"/>
      <c r="B16" s="70"/>
      <c r="C16" s="186" t="s">
        <v>493</v>
      </c>
      <c r="D16" s="187" t="s">
        <v>302</v>
      </c>
      <c r="E16" s="62"/>
      <c r="F16" s="62"/>
      <c r="G16" s="62"/>
      <c r="H16" s="62"/>
      <c r="I16" s="62"/>
      <c r="J16" s="62"/>
      <c r="K16" s="194"/>
      <c r="L16" s="84"/>
      <c r="M16" s="84"/>
    </row>
    <row r="17" spans="1:13" x14ac:dyDescent="0.2">
      <c r="A17" s="70"/>
      <c r="B17" s="70"/>
      <c r="C17" s="88" t="s">
        <v>505</v>
      </c>
      <c r="D17" s="89" t="s">
        <v>313</v>
      </c>
      <c r="E17" s="90">
        <f>S.05.02_2_EN!E17</f>
        <v>348823</v>
      </c>
      <c r="F17" s="90">
        <f>S.05.02_2_EN!F17</f>
        <v>3268048</v>
      </c>
      <c r="G17" s="90">
        <f>S.05.02_2_EN!G17</f>
        <v>707928</v>
      </c>
      <c r="H17" s="90">
        <f>S.05.02_2_EN!H17</f>
        <v>503113</v>
      </c>
      <c r="I17" s="90">
        <f>S.05.02_2_EN!I17</f>
        <v>274209</v>
      </c>
      <c r="J17" s="90">
        <f>S.05.02_2_EN!J17</f>
        <v>274953</v>
      </c>
      <c r="K17" s="153">
        <f>S.05.02_2_EN!K17</f>
        <v>5377074</v>
      </c>
      <c r="L17" s="84"/>
      <c r="M17" s="84"/>
    </row>
    <row r="18" spans="1:13" x14ac:dyDescent="0.2">
      <c r="A18" s="70"/>
      <c r="B18" s="70"/>
      <c r="C18" s="91" t="s">
        <v>490</v>
      </c>
      <c r="D18" s="92" t="s">
        <v>314</v>
      </c>
      <c r="E18" s="93">
        <f>S.05.02_2_EN!E18</f>
        <v>41276</v>
      </c>
      <c r="F18" s="93">
        <f>S.05.02_2_EN!F18</f>
        <v>363148</v>
      </c>
      <c r="G18" s="93">
        <f>S.05.02_2_EN!G18</f>
        <v>1505</v>
      </c>
      <c r="H18" s="93">
        <f>S.05.02_2_EN!H18</f>
        <v>186</v>
      </c>
      <c r="I18" s="93">
        <f>S.05.02_2_EN!I18</f>
        <v>0</v>
      </c>
      <c r="J18" s="93">
        <f>S.05.02_2_EN!J18</f>
        <v>1989</v>
      </c>
      <c r="K18" s="115">
        <f>S.05.02_2_EN!K18</f>
        <v>408104</v>
      </c>
      <c r="L18" s="84"/>
      <c r="M18" s="84"/>
    </row>
    <row r="19" spans="1:13" x14ac:dyDescent="0.2">
      <c r="A19" s="70"/>
      <c r="B19" s="70"/>
      <c r="C19" s="183" t="s">
        <v>491</v>
      </c>
      <c r="D19" s="184" t="s">
        <v>315</v>
      </c>
      <c r="E19" s="185">
        <f>S.05.02_2_EN!E19</f>
        <v>307547</v>
      </c>
      <c r="F19" s="185">
        <f>S.05.02_2_EN!F19</f>
        <v>2904900</v>
      </c>
      <c r="G19" s="185">
        <f>S.05.02_2_EN!G19</f>
        <v>706423</v>
      </c>
      <c r="H19" s="185">
        <f>S.05.02_2_EN!H19</f>
        <v>502927</v>
      </c>
      <c r="I19" s="185">
        <f>S.05.02_2_EN!I19</f>
        <v>274209</v>
      </c>
      <c r="J19" s="185">
        <f>S.05.02_2_EN!J19</f>
        <v>272964</v>
      </c>
      <c r="K19" s="193">
        <f>S.05.02_2_EN!K19</f>
        <v>4968970</v>
      </c>
      <c r="L19" s="84"/>
      <c r="M19" s="84"/>
    </row>
    <row r="20" spans="1:13" x14ac:dyDescent="0.2">
      <c r="A20" s="70"/>
      <c r="B20" s="70"/>
      <c r="C20" s="186" t="s">
        <v>494</v>
      </c>
      <c r="D20" s="187" t="s">
        <v>302</v>
      </c>
      <c r="E20" s="62"/>
      <c r="F20" s="62"/>
      <c r="G20" s="62"/>
      <c r="H20" s="62"/>
      <c r="I20" s="62"/>
      <c r="J20" s="62"/>
      <c r="K20" s="194"/>
      <c r="L20" s="84"/>
      <c r="M20" s="84"/>
    </row>
    <row r="21" spans="1:13" x14ac:dyDescent="0.2">
      <c r="A21" s="70"/>
      <c r="B21" s="70"/>
      <c r="C21" s="88" t="s">
        <v>505</v>
      </c>
      <c r="D21" s="89" t="s">
        <v>316</v>
      </c>
      <c r="E21" s="90">
        <f>S.05.02_2_EN!E21</f>
        <v>0</v>
      </c>
      <c r="F21" s="90">
        <f>S.05.02_2_EN!F21</f>
        <v>0</v>
      </c>
      <c r="G21" s="90">
        <f>S.05.02_2_EN!G21</f>
        <v>0</v>
      </c>
      <c r="H21" s="90">
        <f>S.05.02_2_EN!H21</f>
        <v>0</v>
      </c>
      <c r="I21" s="90">
        <f>S.05.02_2_EN!I21</f>
        <v>0</v>
      </c>
      <c r="J21" s="90">
        <f>S.05.02_2_EN!J21</f>
        <v>0</v>
      </c>
      <c r="K21" s="153">
        <f>S.05.02_2_EN!K21</f>
        <v>0</v>
      </c>
      <c r="L21" s="84"/>
      <c r="M21" s="84"/>
    </row>
    <row r="22" spans="1:13" x14ac:dyDescent="0.2">
      <c r="A22" s="70"/>
      <c r="B22" s="70"/>
      <c r="C22" s="91" t="s">
        <v>490</v>
      </c>
      <c r="D22" s="92" t="s">
        <v>317</v>
      </c>
      <c r="E22" s="93">
        <f>S.05.02_2_EN!E22</f>
        <v>0</v>
      </c>
      <c r="F22" s="93">
        <f>S.05.02_2_EN!F22</f>
        <v>0</v>
      </c>
      <c r="G22" s="93">
        <f>S.05.02_2_EN!G22</f>
        <v>0</v>
      </c>
      <c r="H22" s="93">
        <f>S.05.02_2_EN!H22</f>
        <v>0</v>
      </c>
      <c r="I22" s="93">
        <f>S.05.02_2_EN!I22</f>
        <v>0</v>
      </c>
      <c r="J22" s="93">
        <f>S.05.02_2_EN!J22</f>
        <v>0</v>
      </c>
      <c r="K22" s="115">
        <f>S.05.02_2_EN!K22</f>
        <v>0</v>
      </c>
      <c r="L22" s="84"/>
      <c r="M22" s="84"/>
    </row>
    <row r="23" spans="1:13" x14ac:dyDescent="0.2">
      <c r="A23" s="70"/>
      <c r="B23" s="70"/>
      <c r="C23" s="183" t="s">
        <v>491</v>
      </c>
      <c r="D23" s="184" t="s">
        <v>318</v>
      </c>
      <c r="E23" s="185">
        <f>S.05.02_2_EN!E23</f>
        <v>0</v>
      </c>
      <c r="F23" s="185">
        <f>S.05.02_2_EN!F23</f>
        <v>0</v>
      </c>
      <c r="G23" s="185">
        <f>S.05.02_2_EN!G23</f>
        <v>0</v>
      </c>
      <c r="H23" s="185">
        <f>S.05.02_2_EN!H23</f>
        <v>0</v>
      </c>
      <c r="I23" s="185">
        <f>S.05.02_2_EN!I23</f>
        <v>0</v>
      </c>
      <c r="J23" s="185">
        <f>S.05.02_2_EN!J23</f>
        <v>0</v>
      </c>
      <c r="K23" s="193">
        <f>S.05.02_2_EN!K23</f>
        <v>0</v>
      </c>
      <c r="L23" s="84"/>
      <c r="M23" s="84"/>
    </row>
    <row r="24" spans="1:13" x14ac:dyDescent="0.2">
      <c r="A24" s="70"/>
      <c r="B24" s="70"/>
      <c r="C24" s="97" t="s">
        <v>506</v>
      </c>
      <c r="D24" s="98" t="s">
        <v>319</v>
      </c>
      <c r="E24" s="99">
        <f>S.05.02_2_EN!E24</f>
        <v>168174</v>
      </c>
      <c r="F24" s="99">
        <f>S.05.02_2_EN!F24</f>
        <v>393045</v>
      </c>
      <c r="G24" s="99">
        <f>S.05.02_2_EN!G24</f>
        <v>49707</v>
      </c>
      <c r="H24" s="99">
        <f>S.05.02_2_EN!H24</f>
        <v>46204</v>
      </c>
      <c r="I24" s="99">
        <f>S.05.02_2_EN!I24</f>
        <v>51201</v>
      </c>
      <c r="J24" s="99">
        <f>S.05.02_2_EN!J24</f>
        <v>74761</v>
      </c>
      <c r="K24" s="125">
        <f>S.05.02_2_EN!K24</f>
        <v>783092</v>
      </c>
      <c r="L24" s="84"/>
      <c r="M24" s="84"/>
    </row>
    <row r="25" spans="1:13" x14ac:dyDescent="0.2">
      <c r="A25" s="70"/>
      <c r="B25" s="70"/>
      <c r="C25" s="97" t="s">
        <v>496</v>
      </c>
      <c r="D25" s="98" t="s">
        <v>320</v>
      </c>
      <c r="E25" s="201"/>
      <c r="F25" s="201"/>
      <c r="G25" s="201"/>
      <c r="H25" s="201"/>
      <c r="I25" s="201"/>
      <c r="J25" s="201"/>
      <c r="K25" s="159">
        <f>S.05.02_2_EN!K25</f>
        <v>66060</v>
      </c>
      <c r="L25" s="84"/>
      <c r="M25" s="84"/>
    </row>
    <row r="26" spans="1:13" ht="12" thickBot="1" x14ac:dyDescent="0.25">
      <c r="A26" s="70"/>
      <c r="B26" s="70"/>
      <c r="C26" s="76" t="s">
        <v>497</v>
      </c>
      <c r="D26" s="101" t="s">
        <v>321</v>
      </c>
      <c r="E26" s="202"/>
      <c r="F26" s="202"/>
      <c r="G26" s="202"/>
      <c r="H26" s="202"/>
      <c r="I26" s="202"/>
      <c r="J26" s="202"/>
      <c r="K26" s="160">
        <f>S.05.02_2_EN!K26</f>
        <v>849152</v>
      </c>
      <c r="L26" s="84"/>
      <c r="M26" s="84"/>
    </row>
    <row r="27" spans="1:13" x14ac:dyDescent="0.2">
      <c r="A27" s="70"/>
      <c r="B27" s="70"/>
      <c r="C27" s="334" t="s">
        <v>642</v>
      </c>
      <c r="D27" s="334"/>
      <c r="E27" s="334"/>
      <c r="F27" s="334"/>
      <c r="G27" s="334"/>
      <c r="H27" s="334"/>
      <c r="I27" s="334"/>
      <c r="J27" s="334"/>
      <c r="K27" s="334"/>
      <c r="L27" s="84"/>
      <c r="M27" s="84"/>
    </row>
    <row r="28" spans="1:13" x14ac:dyDescent="0.2">
      <c r="A28" s="70"/>
      <c r="B28" s="70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x14ac:dyDescent="0.2">
      <c r="A29" s="70"/>
      <c r="B29" s="70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x14ac:dyDescent="0.2">
      <c r="A30" s="70"/>
      <c r="B30" s="70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x14ac:dyDescent="0.2">
      <c r="A31" s="70"/>
      <c r="B31" s="70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x14ac:dyDescent="0.2">
      <c r="A32" s="70"/>
      <c r="B32" s="70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x14ac:dyDescent="0.2">
      <c r="A33" s="70"/>
      <c r="B33" s="7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x14ac:dyDescent="0.2">
      <c r="A34" s="70"/>
      <c r="B34" s="70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x14ac:dyDescent="0.2">
      <c r="D35" s="84"/>
    </row>
  </sheetData>
  <customSheetViews>
    <customSheetView guid="{CE99FD40-41F2-4E10-9D73-3081630A1721}" hiddenRows="1" hiddenColumns="1" state="hidden" topLeftCell="A4">
      <selection activeCell="K9" sqref="K9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F4:J4"/>
    <mergeCell ref="C27:K27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2"/>
  <sheetViews>
    <sheetView showGridLines="0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L32" sqref="L32"/>
    </sheetView>
  </sheetViews>
  <sheetFormatPr defaultColWidth="11.1640625" defaultRowHeight="11.25" x14ac:dyDescent="0.2"/>
  <cols>
    <col min="1" max="1" width="11.5" style="3" customWidth="1"/>
    <col min="2" max="2" width="2" style="3" customWidth="1"/>
    <col min="3" max="3" width="87.1640625" style="144" customWidth="1"/>
    <col min="4" max="4" width="7.5" style="103" hidden="1" customWidth="1"/>
    <col min="5" max="5" width="12.33203125" style="103" customWidth="1"/>
    <col min="6" max="6" width="14.6640625" style="103" customWidth="1"/>
    <col min="7" max="9" width="12.33203125" style="103" customWidth="1"/>
    <col min="10" max="10" width="3.6640625" style="103" customWidth="1"/>
    <col min="11" max="16384" width="11.1640625" style="3"/>
  </cols>
  <sheetData>
    <row r="1" spans="1:10" ht="18.75" customHeight="1" thickBot="1" x14ac:dyDescent="0.25">
      <c r="A1" s="69" t="s">
        <v>52</v>
      </c>
      <c r="C1" s="104"/>
      <c r="D1" s="84"/>
      <c r="E1" s="84"/>
      <c r="F1" s="84"/>
      <c r="G1" s="84"/>
      <c r="H1" s="84"/>
      <c r="I1" s="84"/>
      <c r="J1" s="84"/>
    </row>
    <row r="2" spans="1:10" x14ac:dyDescent="0.2">
      <c r="A2" s="70"/>
      <c r="B2" s="70"/>
      <c r="C2" s="24" t="s">
        <v>950</v>
      </c>
      <c r="D2" s="84"/>
      <c r="E2" s="84"/>
      <c r="F2" s="84"/>
      <c r="G2" s="84"/>
      <c r="H2" s="84"/>
      <c r="I2" s="84"/>
      <c r="J2" s="84"/>
    </row>
    <row r="3" spans="1:10" x14ac:dyDescent="0.2">
      <c r="A3" s="70"/>
      <c r="B3" s="70"/>
      <c r="C3" s="104"/>
      <c r="D3" s="84"/>
      <c r="E3" s="84"/>
      <c r="F3" s="84"/>
      <c r="G3" s="84"/>
      <c r="H3" s="84"/>
      <c r="I3" s="84"/>
      <c r="J3" s="84"/>
    </row>
    <row r="4" spans="1:10" ht="42" customHeight="1" thickBot="1" x14ac:dyDescent="0.25">
      <c r="A4" s="70"/>
      <c r="B4" s="70"/>
      <c r="C4" s="71" t="s">
        <v>948</v>
      </c>
      <c r="D4" s="71"/>
      <c r="E4" s="28" t="s">
        <v>188</v>
      </c>
      <c r="F4" s="72" t="s">
        <v>189</v>
      </c>
      <c r="G4" s="72" t="s">
        <v>190</v>
      </c>
      <c r="H4" s="72" t="s">
        <v>191</v>
      </c>
      <c r="I4" s="72" t="s">
        <v>192</v>
      </c>
      <c r="J4" s="84"/>
    </row>
    <row r="5" spans="1:10" hidden="1" x14ac:dyDescent="0.2">
      <c r="A5" s="70"/>
      <c r="B5" s="70"/>
      <c r="C5" s="105"/>
      <c r="D5" s="106"/>
      <c r="E5" s="107" t="s">
        <v>193</v>
      </c>
      <c r="F5" s="107" t="s">
        <v>194</v>
      </c>
      <c r="G5" s="107" t="s">
        <v>195</v>
      </c>
      <c r="H5" s="107" t="s">
        <v>196</v>
      </c>
      <c r="I5" s="107" t="s">
        <v>197</v>
      </c>
      <c r="J5" s="84"/>
    </row>
    <row r="6" spans="1:10" ht="11.25" customHeight="1" x14ac:dyDescent="0.2">
      <c r="A6" s="70"/>
      <c r="B6" s="70"/>
      <c r="C6" s="108" t="s">
        <v>198</v>
      </c>
      <c r="D6" s="109"/>
      <c r="E6" s="110"/>
      <c r="F6" s="110"/>
      <c r="G6" s="110"/>
      <c r="H6" s="110"/>
      <c r="I6" s="110"/>
      <c r="J6" s="84"/>
    </row>
    <row r="7" spans="1:10" ht="11.25" customHeight="1" x14ac:dyDescent="0.2">
      <c r="A7" s="70"/>
      <c r="B7" s="70"/>
      <c r="C7" s="229" t="s">
        <v>199</v>
      </c>
      <c r="D7" s="230" t="s">
        <v>200</v>
      </c>
      <c r="E7" s="153">
        <v>1516589</v>
      </c>
      <c r="F7" s="90">
        <v>1516589</v>
      </c>
      <c r="G7" s="235"/>
      <c r="H7" s="90">
        <v>0</v>
      </c>
      <c r="I7" s="235"/>
      <c r="J7" s="84"/>
    </row>
    <row r="8" spans="1:10" ht="11.25" customHeight="1" x14ac:dyDescent="0.2">
      <c r="A8" s="70"/>
      <c r="B8" s="70"/>
      <c r="C8" s="113" t="s">
        <v>201</v>
      </c>
      <c r="D8" s="114" t="s">
        <v>202</v>
      </c>
      <c r="E8" s="115">
        <v>0</v>
      </c>
      <c r="F8" s="93">
        <v>0</v>
      </c>
      <c r="G8" s="178"/>
      <c r="H8" s="93">
        <v>0</v>
      </c>
      <c r="I8" s="178"/>
      <c r="J8" s="84"/>
    </row>
    <row r="9" spans="1:10" ht="11.25" customHeight="1" x14ac:dyDescent="0.2">
      <c r="A9" s="70"/>
      <c r="B9" s="70"/>
      <c r="C9" s="113" t="s">
        <v>203</v>
      </c>
      <c r="D9" s="114" t="s">
        <v>55</v>
      </c>
      <c r="E9" s="115">
        <v>832712</v>
      </c>
      <c r="F9" s="93">
        <v>832712</v>
      </c>
      <c r="G9" s="178"/>
      <c r="H9" s="93">
        <v>0</v>
      </c>
      <c r="I9" s="178"/>
      <c r="J9" s="84"/>
    </row>
    <row r="10" spans="1:10" ht="11.25" customHeight="1" x14ac:dyDescent="0.2">
      <c r="A10" s="70"/>
      <c r="B10" s="70"/>
      <c r="C10" s="113" t="s">
        <v>643</v>
      </c>
      <c r="D10" s="114" t="s">
        <v>57</v>
      </c>
      <c r="E10" s="115">
        <v>0</v>
      </c>
      <c r="F10" s="93">
        <v>0</v>
      </c>
      <c r="G10" s="178"/>
      <c r="H10" s="93">
        <v>0</v>
      </c>
      <c r="I10" s="178"/>
      <c r="J10" s="84"/>
    </row>
    <row r="11" spans="1:10" ht="11.25" customHeight="1" x14ac:dyDescent="0.2">
      <c r="A11" s="70"/>
      <c r="B11" s="70"/>
      <c r="C11" s="113" t="s">
        <v>204</v>
      </c>
      <c r="D11" s="114" t="s">
        <v>59</v>
      </c>
      <c r="E11" s="115">
        <v>0</v>
      </c>
      <c r="F11" s="178"/>
      <c r="G11" s="93">
        <v>0</v>
      </c>
      <c r="H11" s="93">
        <v>0</v>
      </c>
      <c r="I11" s="93">
        <v>0</v>
      </c>
      <c r="J11" s="84"/>
    </row>
    <row r="12" spans="1:10" ht="11.25" customHeight="1" x14ac:dyDescent="0.2">
      <c r="A12" s="70"/>
      <c r="B12" s="70"/>
      <c r="C12" s="113" t="s">
        <v>205</v>
      </c>
      <c r="D12" s="114" t="s">
        <v>61</v>
      </c>
      <c r="E12" s="115">
        <v>0</v>
      </c>
      <c r="F12" s="178"/>
      <c r="G12" s="93">
        <v>0</v>
      </c>
      <c r="H12" s="93">
        <v>0</v>
      </c>
      <c r="I12" s="93">
        <v>0</v>
      </c>
      <c r="J12" s="84"/>
    </row>
    <row r="13" spans="1:10" ht="11.25" customHeight="1" x14ac:dyDescent="0.2">
      <c r="A13" s="70"/>
      <c r="B13" s="70"/>
      <c r="C13" s="113" t="s">
        <v>206</v>
      </c>
      <c r="D13" s="114" t="s">
        <v>63</v>
      </c>
      <c r="E13" s="115">
        <v>0</v>
      </c>
      <c r="F13" s="93">
        <v>0</v>
      </c>
      <c r="G13" s="178"/>
      <c r="H13" s="178"/>
      <c r="I13" s="178"/>
      <c r="J13" s="84"/>
    </row>
    <row r="14" spans="1:10" ht="11.25" customHeight="1" x14ac:dyDescent="0.2">
      <c r="A14" s="70"/>
      <c r="B14" s="70"/>
      <c r="C14" s="113" t="s">
        <v>207</v>
      </c>
      <c r="D14" s="114" t="s">
        <v>65</v>
      </c>
      <c r="E14" s="115">
        <v>0</v>
      </c>
      <c r="F14" s="93">
        <v>0</v>
      </c>
      <c r="G14" s="178"/>
      <c r="H14" s="178"/>
      <c r="I14" s="178"/>
      <c r="J14" s="84"/>
    </row>
    <row r="15" spans="1:10" ht="11.25" customHeight="1" x14ac:dyDescent="0.2">
      <c r="A15" s="70"/>
      <c r="B15" s="70"/>
      <c r="C15" s="113" t="s">
        <v>208</v>
      </c>
      <c r="D15" s="114" t="s">
        <v>67</v>
      </c>
      <c r="E15" s="115">
        <v>0</v>
      </c>
      <c r="F15" s="178"/>
      <c r="G15" s="93">
        <v>0</v>
      </c>
      <c r="H15" s="93">
        <v>0</v>
      </c>
      <c r="I15" s="93">
        <v>0</v>
      </c>
      <c r="J15" s="84"/>
    </row>
    <row r="16" spans="1:10" ht="11.25" customHeight="1" x14ac:dyDescent="0.2">
      <c r="A16" s="70"/>
      <c r="B16" s="70"/>
      <c r="C16" s="113" t="s">
        <v>209</v>
      </c>
      <c r="D16" s="114" t="s">
        <v>69</v>
      </c>
      <c r="E16" s="115">
        <v>0</v>
      </c>
      <c r="F16" s="178"/>
      <c r="G16" s="93">
        <v>0</v>
      </c>
      <c r="H16" s="93">
        <v>0</v>
      </c>
      <c r="I16" s="93">
        <v>0</v>
      </c>
      <c r="J16" s="84"/>
    </row>
    <row r="17" spans="1:10" ht="11.25" customHeight="1" x14ac:dyDescent="0.2">
      <c r="A17" s="70"/>
      <c r="B17" s="70"/>
      <c r="C17" s="113" t="s">
        <v>210</v>
      </c>
      <c r="D17" s="114" t="s">
        <v>71</v>
      </c>
      <c r="E17" s="115">
        <v>0</v>
      </c>
      <c r="F17" s="178"/>
      <c r="G17" s="93">
        <v>0</v>
      </c>
      <c r="H17" s="93">
        <v>0</v>
      </c>
      <c r="I17" s="93">
        <v>0</v>
      </c>
      <c r="J17" s="84"/>
    </row>
    <row r="18" spans="1:10" ht="11.25" customHeight="1" x14ac:dyDescent="0.2">
      <c r="A18" s="70"/>
      <c r="B18" s="70"/>
      <c r="C18" s="113" t="s">
        <v>211</v>
      </c>
      <c r="D18" s="114" t="s">
        <v>73</v>
      </c>
      <c r="E18" s="115">
        <v>0</v>
      </c>
      <c r="F18" s="178"/>
      <c r="G18" s="93">
        <v>0</v>
      </c>
      <c r="H18" s="93">
        <v>0</v>
      </c>
      <c r="I18" s="93">
        <v>0</v>
      </c>
      <c r="J18" s="84"/>
    </row>
    <row r="19" spans="1:10" ht="11.25" customHeight="1" x14ac:dyDescent="0.2">
      <c r="A19" s="70"/>
      <c r="B19" s="70"/>
      <c r="C19" s="116" t="s">
        <v>212</v>
      </c>
      <c r="D19" s="114" t="s">
        <v>75</v>
      </c>
      <c r="E19" s="115">
        <v>5478003</v>
      </c>
      <c r="F19" s="117">
        <v>5478003</v>
      </c>
      <c r="G19" s="178"/>
      <c r="H19" s="178"/>
      <c r="I19" s="178"/>
      <c r="J19" s="84"/>
    </row>
    <row r="20" spans="1:10" ht="11.25" customHeight="1" x14ac:dyDescent="0.2">
      <c r="A20" s="70"/>
      <c r="B20" s="70"/>
      <c r="C20" s="113" t="s">
        <v>178</v>
      </c>
      <c r="D20" s="114" t="s">
        <v>76</v>
      </c>
      <c r="E20" s="115">
        <v>2301563</v>
      </c>
      <c r="F20" s="178"/>
      <c r="G20" s="93">
        <v>920147</v>
      </c>
      <c r="H20" s="93">
        <v>1381416</v>
      </c>
      <c r="I20" s="93">
        <v>0</v>
      </c>
      <c r="J20" s="84"/>
    </row>
    <row r="21" spans="1:10" ht="11.25" customHeight="1" x14ac:dyDescent="0.2">
      <c r="A21" s="70"/>
      <c r="B21" s="70"/>
      <c r="C21" s="113" t="s">
        <v>213</v>
      </c>
      <c r="D21" s="114" t="s">
        <v>77</v>
      </c>
      <c r="E21" s="115">
        <v>0</v>
      </c>
      <c r="F21" s="178"/>
      <c r="G21" s="93">
        <v>0</v>
      </c>
      <c r="H21" s="93">
        <v>0</v>
      </c>
      <c r="I21" s="93">
        <v>0</v>
      </c>
      <c r="J21" s="84"/>
    </row>
    <row r="22" spans="1:10" ht="11.25" customHeight="1" x14ac:dyDescent="0.2">
      <c r="A22" s="70"/>
      <c r="B22" s="70"/>
      <c r="C22" s="113" t="s">
        <v>214</v>
      </c>
      <c r="D22" s="114" t="s">
        <v>79</v>
      </c>
      <c r="E22" s="115">
        <v>0</v>
      </c>
      <c r="F22" s="178"/>
      <c r="G22" s="178"/>
      <c r="H22" s="178"/>
      <c r="I22" s="93">
        <v>0</v>
      </c>
      <c r="J22" s="84"/>
    </row>
    <row r="23" spans="1:10" ht="11.25" customHeight="1" x14ac:dyDescent="0.2">
      <c r="A23" s="70"/>
      <c r="B23" s="70"/>
      <c r="C23" s="113" t="s">
        <v>215</v>
      </c>
      <c r="D23" s="114" t="s">
        <v>81</v>
      </c>
      <c r="E23" s="115">
        <v>0</v>
      </c>
      <c r="F23" s="178"/>
      <c r="G23" s="178"/>
      <c r="H23" s="178"/>
      <c r="I23" s="93">
        <v>0</v>
      </c>
      <c r="J23" s="84"/>
    </row>
    <row r="24" spans="1:10" ht="11.25" customHeight="1" x14ac:dyDescent="0.2">
      <c r="A24" s="70"/>
      <c r="B24" s="70"/>
      <c r="C24" s="113" t="s">
        <v>216</v>
      </c>
      <c r="D24" s="114" t="s">
        <v>83</v>
      </c>
      <c r="E24" s="115">
        <v>0</v>
      </c>
      <c r="F24" s="93">
        <v>0</v>
      </c>
      <c r="G24" s="93">
        <v>0</v>
      </c>
      <c r="H24" s="93">
        <v>0</v>
      </c>
      <c r="I24" s="93">
        <v>0</v>
      </c>
      <c r="J24" s="84"/>
    </row>
    <row r="25" spans="1:10" ht="11.25" customHeight="1" x14ac:dyDescent="0.2">
      <c r="A25" s="70"/>
      <c r="B25" s="70"/>
      <c r="C25" s="113" t="s">
        <v>217</v>
      </c>
      <c r="D25" s="114" t="s">
        <v>85</v>
      </c>
      <c r="E25" s="115">
        <v>0</v>
      </c>
      <c r="F25" s="93">
        <v>0</v>
      </c>
      <c r="G25" s="93">
        <v>0</v>
      </c>
      <c r="H25" s="93">
        <v>0</v>
      </c>
      <c r="I25" s="93">
        <v>0</v>
      </c>
      <c r="J25" s="84"/>
    </row>
    <row r="26" spans="1:10" ht="11.25" customHeight="1" x14ac:dyDescent="0.2">
      <c r="A26" s="70"/>
      <c r="B26" s="70"/>
      <c r="C26" s="113" t="s">
        <v>218</v>
      </c>
      <c r="D26" s="114" t="s">
        <v>87</v>
      </c>
      <c r="E26" s="115">
        <v>0</v>
      </c>
      <c r="F26" s="93">
        <v>0</v>
      </c>
      <c r="G26" s="93">
        <v>0</v>
      </c>
      <c r="H26" s="93">
        <v>0</v>
      </c>
      <c r="I26" s="93">
        <v>0</v>
      </c>
      <c r="J26" s="84"/>
    </row>
    <row r="27" spans="1:10" ht="11.25" customHeight="1" x14ac:dyDescent="0.2">
      <c r="A27" s="70"/>
      <c r="B27" s="70"/>
      <c r="C27" s="231" t="s">
        <v>219</v>
      </c>
      <c r="D27" s="232" t="s">
        <v>89</v>
      </c>
      <c r="E27" s="193">
        <v>0</v>
      </c>
      <c r="F27" s="185">
        <v>0</v>
      </c>
      <c r="G27" s="185">
        <v>0</v>
      </c>
      <c r="H27" s="185">
        <v>0</v>
      </c>
      <c r="I27" s="185">
        <v>0</v>
      </c>
      <c r="J27" s="84"/>
    </row>
    <row r="28" spans="1:10" ht="20.100000000000001" customHeight="1" x14ac:dyDescent="0.2">
      <c r="A28" s="70"/>
      <c r="B28" s="70"/>
      <c r="C28" s="108" t="s">
        <v>220</v>
      </c>
      <c r="D28" s="118"/>
      <c r="E28" s="119"/>
      <c r="F28" s="119"/>
      <c r="G28" s="119"/>
      <c r="H28" s="119"/>
      <c r="I28" s="119"/>
      <c r="J28" s="84"/>
    </row>
    <row r="29" spans="1:10" ht="20.100000000000001" customHeight="1" x14ac:dyDescent="0.2">
      <c r="A29" s="70"/>
      <c r="B29" s="70"/>
      <c r="C29" s="113" t="s">
        <v>220</v>
      </c>
      <c r="D29" s="114" t="s">
        <v>91</v>
      </c>
      <c r="E29" s="115">
        <v>0</v>
      </c>
      <c r="F29" s="93">
        <v>0</v>
      </c>
      <c r="G29" s="203"/>
      <c r="H29" s="203"/>
      <c r="I29" s="203"/>
      <c r="J29" s="84"/>
    </row>
    <row r="30" spans="1:10" ht="11.25" customHeight="1" x14ac:dyDescent="0.2">
      <c r="A30" s="70"/>
      <c r="B30" s="70"/>
      <c r="C30" s="108" t="s">
        <v>221</v>
      </c>
      <c r="D30" s="109"/>
      <c r="E30" s="119"/>
      <c r="F30" s="119"/>
      <c r="G30" s="119"/>
      <c r="H30" s="119"/>
      <c r="I30" s="119"/>
      <c r="J30" s="84"/>
    </row>
    <row r="31" spans="1:10" ht="20.100000000000001" customHeight="1" x14ac:dyDescent="0.2">
      <c r="A31" s="70"/>
      <c r="B31" s="70"/>
      <c r="C31" s="229" t="s">
        <v>222</v>
      </c>
      <c r="D31" s="233" t="s">
        <v>93</v>
      </c>
      <c r="E31" s="153">
        <v>0</v>
      </c>
      <c r="F31" s="90">
        <v>0</v>
      </c>
      <c r="G31" s="90">
        <v>0</v>
      </c>
      <c r="H31" s="90">
        <v>0</v>
      </c>
      <c r="I31" s="235"/>
      <c r="J31" s="84"/>
    </row>
    <row r="32" spans="1:10" ht="11.25" customHeight="1" x14ac:dyDescent="0.2">
      <c r="A32" s="70"/>
      <c r="B32" s="70"/>
      <c r="C32" s="113" t="s">
        <v>644</v>
      </c>
      <c r="D32" s="120" t="s">
        <v>95</v>
      </c>
      <c r="E32" s="115">
        <v>0</v>
      </c>
      <c r="F32" s="93">
        <v>0</v>
      </c>
      <c r="G32" s="93">
        <v>0</v>
      </c>
      <c r="H32" s="93">
        <v>0</v>
      </c>
      <c r="I32" s="93">
        <v>0</v>
      </c>
      <c r="J32" s="84"/>
    </row>
    <row r="33" spans="1:10" ht="11.25" customHeight="1" x14ac:dyDescent="0.2">
      <c r="A33" s="70"/>
      <c r="B33" s="70"/>
      <c r="C33" s="113" t="s">
        <v>223</v>
      </c>
      <c r="D33" s="120" t="s">
        <v>97</v>
      </c>
      <c r="E33" s="115">
        <v>0</v>
      </c>
      <c r="F33" s="93">
        <v>0</v>
      </c>
      <c r="G33" s="93">
        <v>0</v>
      </c>
      <c r="H33" s="93">
        <v>0</v>
      </c>
      <c r="I33" s="93">
        <v>0</v>
      </c>
      <c r="J33" s="84"/>
    </row>
    <row r="34" spans="1:10" ht="11.25" customHeight="1" x14ac:dyDescent="0.2">
      <c r="A34" s="70"/>
      <c r="B34" s="70"/>
      <c r="C34" s="113" t="s">
        <v>224</v>
      </c>
      <c r="D34" s="120" t="s">
        <v>99</v>
      </c>
      <c r="E34" s="115">
        <v>0</v>
      </c>
      <c r="F34" s="93">
        <v>0</v>
      </c>
      <c r="G34" s="93">
        <v>0</v>
      </c>
      <c r="H34" s="93">
        <v>0</v>
      </c>
      <c r="I34" s="93">
        <v>0</v>
      </c>
      <c r="J34" s="84"/>
    </row>
    <row r="35" spans="1:10" ht="11.25" customHeight="1" x14ac:dyDescent="0.2">
      <c r="A35" s="70"/>
      <c r="B35" s="70"/>
      <c r="C35" s="231" t="s">
        <v>225</v>
      </c>
      <c r="D35" s="234" t="s">
        <v>101</v>
      </c>
      <c r="E35" s="193">
        <v>0</v>
      </c>
      <c r="F35" s="185">
        <v>0</v>
      </c>
      <c r="G35" s="185">
        <v>0</v>
      </c>
      <c r="H35" s="185">
        <v>0</v>
      </c>
      <c r="I35" s="185">
        <v>0</v>
      </c>
      <c r="J35" s="84"/>
    </row>
    <row r="36" spans="1:10" ht="11.25" customHeight="1" x14ac:dyDescent="0.2">
      <c r="A36" s="70"/>
      <c r="B36" s="70"/>
      <c r="C36" s="108" t="s">
        <v>226</v>
      </c>
      <c r="D36" s="124" t="s">
        <v>102</v>
      </c>
      <c r="E36" s="125">
        <v>0</v>
      </c>
      <c r="F36" s="126">
        <v>0</v>
      </c>
      <c r="G36" s="126">
        <v>0</v>
      </c>
      <c r="H36" s="126">
        <v>0</v>
      </c>
      <c r="I36" s="126">
        <v>0</v>
      </c>
      <c r="J36" s="84"/>
    </row>
    <row r="37" spans="1:10" ht="11.25" customHeight="1" thickBot="1" x14ac:dyDescent="0.25">
      <c r="A37" s="70"/>
      <c r="B37" s="70"/>
      <c r="C37" s="127" t="s">
        <v>227</v>
      </c>
      <c r="D37" s="128" t="s">
        <v>103</v>
      </c>
      <c r="E37" s="129">
        <v>10128867</v>
      </c>
      <c r="F37" s="130">
        <v>7827304</v>
      </c>
      <c r="G37" s="130">
        <v>920147</v>
      </c>
      <c r="H37" s="130">
        <v>1381416</v>
      </c>
      <c r="I37" s="130">
        <v>0</v>
      </c>
      <c r="J37" s="84"/>
    </row>
    <row r="38" spans="1:10" x14ac:dyDescent="0.2">
      <c r="A38" s="70"/>
      <c r="B38" s="70"/>
      <c r="C38" s="104"/>
      <c r="D38" s="84"/>
      <c r="E38" s="84"/>
      <c r="F38" s="84"/>
      <c r="G38" s="84"/>
      <c r="H38" s="84"/>
      <c r="I38" s="84"/>
      <c r="J38" s="84"/>
    </row>
    <row r="39" spans="1:10" x14ac:dyDescent="0.2">
      <c r="A39" s="70"/>
      <c r="B39" s="70"/>
      <c r="C39" s="104"/>
      <c r="D39" s="84"/>
      <c r="E39" s="84"/>
      <c r="F39" s="84"/>
      <c r="G39" s="84"/>
      <c r="H39" s="84"/>
      <c r="I39" s="84"/>
      <c r="J39" s="84"/>
    </row>
    <row r="40" spans="1:10" x14ac:dyDescent="0.2">
      <c r="A40" s="70"/>
      <c r="B40" s="70"/>
      <c r="C40" s="24" t="s">
        <v>951</v>
      </c>
      <c r="D40" s="84"/>
      <c r="E40" s="84"/>
      <c r="F40" s="84"/>
      <c r="G40" s="84"/>
      <c r="H40" s="84"/>
      <c r="I40" s="84"/>
      <c r="J40" s="84"/>
    </row>
    <row r="41" spans="1:10" x14ac:dyDescent="0.2">
      <c r="A41" s="70"/>
      <c r="B41" s="70"/>
      <c r="C41" s="104"/>
      <c r="D41" s="84"/>
      <c r="E41" s="84"/>
      <c r="F41" s="84"/>
      <c r="G41" s="84"/>
      <c r="H41" s="84"/>
      <c r="I41" s="84"/>
      <c r="J41" s="84"/>
    </row>
    <row r="42" spans="1:10" ht="34.5" thickBot="1" x14ac:dyDescent="0.25">
      <c r="A42" s="70"/>
      <c r="B42" s="70"/>
      <c r="C42" s="71" t="s">
        <v>952</v>
      </c>
      <c r="D42" s="71"/>
      <c r="E42" s="28" t="s">
        <v>188</v>
      </c>
      <c r="F42" s="72" t="s">
        <v>189</v>
      </c>
      <c r="G42" s="72" t="s">
        <v>190</v>
      </c>
      <c r="H42" s="72" t="s">
        <v>191</v>
      </c>
      <c r="I42" s="72" t="s">
        <v>192</v>
      </c>
      <c r="J42" s="84"/>
    </row>
    <row r="43" spans="1:10" hidden="1" x14ac:dyDescent="0.2">
      <c r="A43" s="70"/>
      <c r="B43" s="70"/>
      <c r="C43" s="105"/>
      <c r="D43" s="131"/>
      <c r="E43" s="107" t="s">
        <v>193</v>
      </c>
      <c r="F43" s="107" t="s">
        <v>194</v>
      </c>
      <c r="G43" s="107" t="s">
        <v>195</v>
      </c>
      <c r="H43" s="107" t="s">
        <v>196</v>
      </c>
      <c r="I43" s="107" t="s">
        <v>197</v>
      </c>
      <c r="J43" s="84"/>
    </row>
    <row r="44" spans="1:10" ht="11.25" customHeight="1" x14ac:dyDescent="0.2">
      <c r="A44" s="70"/>
      <c r="B44" s="70"/>
      <c r="C44" s="108" t="s">
        <v>228</v>
      </c>
      <c r="D44" s="132"/>
      <c r="E44" s="110"/>
      <c r="F44" s="110"/>
      <c r="G44" s="110"/>
      <c r="H44" s="110"/>
      <c r="I44" s="110"/>
      <c r="J44" s="84"/>
    </row>
    <row r="45" spans="1:10" ht="11.25" customHeight="1" x14ac:dyDescent="0.2">
      <c r="A45" s="70"/>
      <c r="B45" s="70"/>
      <c r="C45" s="229" t="s">
        <v>229</v>
      </c>
      <c r="D45" s="230" t="s">
        <v>104</v>
      </c>
      <c r="E45" s="153">
        <v>0</v>
      </c>
      <c r="F45" s="235"/>
      <c r="G45" s="235"/>
      <c r="H45" s="90">
        <v>0</v>
      </c>
      <c r="I45" s="235"/>
      <c r="J45" s="84"/>
    </row>
    <row r="46" spans="1:10" ht="20.100000000000001" customHeight="1" x14ac:dyDescent="0.2">
      <c r="A46" s="70"/>
      <c r="B46" s="70"/>
      <c r="C46" s="113" t="s">
        <v>230</v>
      </c>
      <c r="D46" s="114" t="s">
        <v>106</v>
      </c>
      <c r="E46" s="115">
        <v>0</v>
      </c>
      <c r="F46" s="178"/>
      <c r="G46" s="178"/>
      <c r="H46" s="93">
        <v>0</v>
      </c>
      <c r="I46" s="178"/>
      <c r="J46" s="84"/>
    </row>
    <row r="47" spans="1:10" ht="11.25" customHeight="1" x14ac:dyDescent="0.2">
      <c r="A47" s="70"/>
      <c r="B47" s="70"/>
      <c r="C47" s="113" t="s">
        <v>231</v>
      </c>
      <c r="D47" s="114" t="s">
        <v>108</v>
      </c>
      <c r="E47" s="115">
        <v>0</v>
      </c>
      <c r="F47" s="178"/>
      <c r="G47" s="178"/>
      <c r="H47" s="93">
        <v>0</v>
      </c>
      <c r="I47" s="93">
        <v>0</v>
      </c>
      <c r="J47" s="84"/>
    </row>
    <row r="48" spans="1:10" ht="11.25" customHeight="1" x14ac:dyDescent="0.2">
      <c r="A48" s="70"/>
      <c r="B48" s="70"/>
      <c r="C48" s="113" t="s">
        <v>232</v>
      </c>
      <c r="D48" s="114" t="s">
        <v>114</v>
      </c>
      <c r="E48" s="115">
        <v>0</v>
      </c>
      <c r="F48" s="178"/>
      <c r="G48" s="178"/>
      <c r="H48" s="178"/>
      <c r="I48" s="178"/>
      <c r="J48" s="84"/>
    </row>
    <row r="49" spans="1:10" ht="11.25" customHeight="1" x14ac:dyDescent="0.2">
      <c r="A49" s="70"/>
      <c r="B49" s="70"/>
      <c r="C49" s="113" t="s">
        <v>233</v>
      </c>
      <c r="D49" s="114" t="s">
        <v>112</v>
      </c>
      <c r="E49" s="115">
        <v>0</v>
      </c>
      <c r="F49" s="178"/>
      <c r="G49" s="178"/>
      <c r="H49" s="93">
        <v>0</v>
      </c>
      <c r="I49" s="178"/>
      <c r="J49" s="84"/>
    </row>
    <row r="50" spans="1:10" x14ac:dyDescent="0.2">
      <c r="A50" s="70"/>
      <c r="B50" s="70"/>
      <c r="C50" s="113" t="s">
        <v>234</v>
      </c>
      <c r="D50" s="114" t="s">
        <v>116</v>
      </c>
      <c r="E50" s="115">
        <v>0</v>
      </c>
      <c r="F50" s="178"/>
      <c r="G50" s="178"/>
      <c r="H50" s="93">
        <v>0</v>
      </c>
      <c r="I50" s="93"/>
      <c r="J50" s="84"/>
    </row>
    <row r="51" spans="1:10" ht="20.100000000000001" customHeight="1" x14ac:dyDescent="0.2">
      <c r="A51" s="70"/>
      <c r="B51" s="70"/>
      <c r="C51" s="113" t="s">
        <v>235</v>
      </c>
      <c r="D51" s="114" t="s">
        <v>118</v>
      </c>
      <c r="E51" s="115">
        <v>0</v>
      </c>
      <c r="F51" s="178"/>
      <c r="G51" s="178"/>
      <c r="H51" s="93">
        <v>0</v>
      </c>
      <c r="I51" s="93">
        <v>0</v>
      </c>
      <c r="J51" s="84"/>
    </row>
    <row r="52" spans="1:10" ht="11.25" customHeight="1" x14ac:dyDescent="0.2">
      <c r="A52" s="70"/>
      <c r="B52" s="70"/>
      <c r="C52" s="113" t="s">
        <v>236</v>
      </c>
      <c r="D52" s="114" t="s">
        <v>120</v>
      </c>
      <c r="E52" s="115">
        <v>0</v>
      </c>
      <c r="F52" s="178"/>
      <c r="G52" s="178"/>
      <c r="H52" s="93">
        <v>0</v>
      </c>
      <c r="I52" s="93">
        <v>0</v>
      </c>
      <c r="J52" s="84"/>
    </row>
    <row r="53" spans="1:10" ht="11.25" customHeight="1" x14ac:dyDescent="0.2">
      <c r="A53" s="70"/>
      <c r="B53" s="70"/>
      <c r="C53" s="231" t="s">
        <v>237</v>
      </c>
      <c r="D53" s="232" t="s">
        <v>122</v>
      </c>
      <c r="E53" s="193">
        <v>0</v>
      </c>
      <c r="F53" s="236"/>
      <c r="G53" s="236"/>
      <c r="H53" s="185">
        <v>0</v>
      </c>
      <c r="I53" s="185">
        <v>0</v>
      </c>
      <c r="J53" s="84"/>
    </row>
    <row r="54" spans="1:10" ht="11.25" customHeight="1" x14ac:dyDescent="0.2">
      <c r="A54" s="70"/>
      <c r="B54" s="70"/>
      <c r="C54" s="108" t="s">
        <v>238</v>
      </c>
      <c r="D54" s="133" t="s">
        <v>124</v>
      </c>
      <c r="E54" s="125">
        <v>0</v>
      </c>
      <c r="F54" s="179"/>
      <c r="G54" s="179"/>
      <c r="H54" s="126">
        <v>0</v>
      </c>
      <c r="I54" s="126">
        <v>0</v>
      </c>
      <c r="J54" s="84"/>
    </row>
    <row r="55" spans="1:10" ht="11.25" customHeight="1" x14ac:dyDescent="0.2">
      <c r="A55" s="70"/>
      <c r="B55" s="70"/>
      <c r="C55" s="108" t="s">
        <v>239</v>
      </c>
      <c r="D55" s="133"/>
      <c r="E55" s="276"/>
      <c r="F55" s="179"/>
      <c r="G55" s="179"/>
      <c r="H55" s="179"/>
      <c r="I55" s="179"/>
      <c r="J55" s="84"/>
    </row>
    <row r="56" spans="1:10" ht="11.25" customHeight="1" x14ac:dyDescent="0.2">
      <c r="A56" s="70"/>
      <c r="B56" s="70"/>
      <c r="C56" s="59" t="s">
        <v>212</v>
      </c>
      <c r="D56" s="230" t="s">
        <v>126</v>
      </c>
      <c r="E56" s="153">
        <v>0</v>
      </c>
      <c r="F56" s="237">
        <v>0</v>
      </c>
      <c r="G56" s="237">
        <v>0</v>
      </c>
      <c r="H56" s="237">
        <v>0</v>
      </c>
      <c r="I56" s="238"/>
      <c r="J56" s="84"/>
    </row>
    <row r="57" spans="1:10" ht="11.25" customHeight="1" x14ac:dyDescent="0.2">
      <c r="A57" s="70"/>
      <c r="B57" s="70"/>
      <c r="C57" s="113" t="s">
        <v>240</v>
      </c>
      <c r="D57" s="114" t="s">
        <v>128</v>
      </c>
      <c r="E57" s="115">
        <v>0</v>
      </c>
      <c r="F57" s="93">
        <v>0</v>
      </c>
      <c r="G57" s="93">
        <v>0</v>
      </c>
      <c r="H57" s="93">
        <v>0</v>
      </c>
      <c r="I57" s="93">
        <v>0</v>
      </c>
      <c r="J57" s="84"/>
    </row>
    <row r="58" spans="1:10" ht="11.25" customHeight="1" x14ac:dyDescent="0.2">
      <c r="A58" s="70"/>
      <c r="B58" s="70"/>
      <c r="C58" s="113" t="s">
        <v>241</v>
      </c>
      <c r="D58" s="114" t="s">
        <v>242</v>
      </c>
      <c r="E58" s="115">
        <v>0</v>
      </c>
      <c r="F58" s="93">
        <v>0</v>
      </c>
      <c r="G58" s="93">
        <v>0</v>
      </c>
      <c r="H58" s="93">
        <v>0</v>
      </c>
      <c r="I58" s="178"/>
      <c r="J58" s="84"/>
    </row>
    <row r="59" spans="1:10" ht="11.25" customHeight="1" x14ac:dyDescent="0.2">
      <c r="A59" s="70"/>
      <c r="B59" s="70"/>
      <c r="C59" s="231" t="s">
        <v>243</v>
      </c>
      <c r="D59" s="232" t="s">
        <v>244</v>
      </c>
      <c r="E59" s="193">
        <v>0</v>
      </c>
      <c r="F59" s="185">
        <v>0</v>
      </c>
      <c r="G59" s="185">
        <v>0</v>
      </c>
      <c r="H59" s="185">
        <v>0</v>
      </c>
      <c r="I59" s="236"/>
      <c r="J59" s="84"/>
    </row>
    <row r="60" spans="1:10" ht="11.25" customHeight="1" x14ac:dyDescent="0.2">
      <c r="A60" s="70"/>
      <c r="B60" s="70"/>
      <c r="C60" s="108" t="s">
        <v>245</v>
      </c>
      <c r="D60" s="133"/>
      <c r="E60" s="276"/>
      <c r="F60" s="179"/>
      <c r="G60" s="179"/>
      <c r="H60" s="179"/>
      <c r="I60" s="179"/>
      <c r="J60" s="84"/>
    </row>
    <row r="61" spans="1:10" ht="11.25" customHeight="1" x14ac:dyDescent="0.2">
      <c r="A61" s="70"/>
      <c r="B61" s="70"/>
      <c r="C61" s="229" t="s">
        <v>246</v>
      </c>
      <c r="D61" s="230" t="s">
        <v>247</v>
      </c>
      <c r="E61" s="153">
        <v>0</v>
      </c>
      <c r="F61" s="90">
        <v>0</v>
      </c>
      <c r="G61" s="90">
        <v>0</v>
      </c>
      <c r="H61" s="90">
        <v>0</v>
      </c>
      <c r="I61" s="90">
        <v>0</v>
      </c>
      <c r="J61" s="84"/>
    </row>
    <row r="62" spans="1:10" ht="11.25" customHeight="1" x14ac:dyDescent="0.2">
      <c r="A62" s="70"/>
      <c r="B62" s="70"/>
      <c r="C62" s="113" t="s">
        <v>248</v>
      </c>
      <c r="D62" s="114" t="s">
        <v>249</v>
      </c>
      <c r="E62" s="115">
        <v>0</v>
      </c>
      <c r="F62" s="93">
        <v>0</v>
      </c>
      <c r="G62" s="93">
        <v>0</v>
      </c>
      <c r="H62" s="93">
        <v>0</v>
      </c>
      <c r="I62" s="93">
        <v>0</v>
      </c>
      <c r="J62" s="84"/>
    </row>
    <row r="63" spans="1:10" ht="19.5" customHeight="1" x14ac:dyDescent="0.2">
      <c r="A63" s="70"/>
      <c r="B63" s="70"/>
      <c r="C63" s="113" t="s">
        <v>250</v>
      </c>
      <c r="D63" s="114" t="s">
        <v>132</v>
      </c>
      <c r="E63" s="115">
        <v>10128867</v>
      </c>
      <c r="F63" s="93">
        <v>7827304</v>
      </c>
      <c r="G63" s="93">
        <v>920147</v>
      </c>
      <c r="H63" s="93">
        <v>1381416</v>
      </c>
      <c r="I63" s="93">
        <v>0</v>
      </c>
      <c r="J63" s="84"/>
    </row>
    <row r="64" spans="1:10" ht="11.25" customHeight="1" x14ac:dyDescent="0.2">
      <c r="A64" s="70"/>
      <c r="B64" s="70"/>
      <c r="C64" s="113" t="s">
        <v>251</v>
      </c>
      <c r="D64" s="114" t="s">
        <v>134</v>
      </c>
      <c r="E64" s="115">
        <v>10128867</v>
      </c>
      <c r="F64" s="93">
        <v>7827304</v>
      </c>
      <c r="G64" s="93">
        <v>920147</v>
      </c>
      <c r="H64" s="93">
        <v>1381416</v>
      </c>
      <c r="I64" s="178"/>
      <c r="J64" s="84"/>
    </row>
    <row r="65" spans="1:10" ht="20.100000000000001" customHeight="1" x14ac:dyDescent="0.2">
      <c r="A65" s="70"/>
      <c r="B65" s="70"/>
      <c r="C65" s="113" t="s">
        <v>252</v>
      </c>
      <c r="D65" s="114" t="s">
        <v>138</v>
      </c>
      <c r="E65" s="115">
        <v>10128867</v>
      </c>
      <c r="F65" s="93">
        <v>7827304</v>
      </c>
      <c r="G65" s="93">
        <v>920147</v>
      </c>
      <c r="H65" s="93">
        <v>1381416</v>
      </c>
      <c r="I65" s="93">
        <v>0</v>
      </c>
      <c r="J65" s="84"/>
    </row>
    <row r="66" spans="1:10" ht="11.25" customHeight="1" x14ac:dyDescent="0.2">
      <c r="A66" s="70"/>
      <c r="B66" s="70"/>
      <c r="C66" s="231" t="s">
        <v>253</v>
      </c>
      <c r="D66" s="232" t="s">
        <v>139</v>
      </c>
      <c r="E66" s="193">
        <v>9467604</v>
      </c>
      <c r="F66" s="185">
        <v>7827304</v>
      </c>
      <c r="G66" s="185">
        <v>920147</v>
      </c>
      <c r="H66" s="185">
        <v>720153</v>
      </c>
      <c r="I66" s="236"/>
      <c r="J66" s="84"/>
    </row>
    <row r="67" spans="1:10" ht="11.25" customHeight="1" x14ac:dyDescent="0.2">
      <c r="A67" s="70"/>
      <c r="B67" s="70"/>
      <c r="C67" s="108" t="s">
        <v>254</v>
      </c>
      <c r="D67" s="133" t="s">
        <v>143</v>
      </c>
      <c r="E67" s="125">
        <v>3600764</v>
      </c>
      <c r="F67" s="179"/>
      <c r="G67" s="179"/>
      <c r="H67" s="179"/>
      <c r="I67" s="179"/>
      <c r="J67" s="84"/>
    </row>
    <row r="68" spans="1:10" ht="11.25" customHeight="1" x14ac:dyDescent="0.2">
      <c r="A68" s="70"/>
      <c r="B68" s="70"/>
      <c r="C68" s="108" t="s">
        <v>645</v>
      </c>
      <c r="D68" s="133" t="s">
        <v>148</v>
      </c>
      <c r="E68" s="134">
        <v>2.6293000000000002</v>
      </c>
      <c r="F68" s="179"/>
      <c r="G68" s="179"/>
      <c r="H68" s="179"/>
      <c r="I68" s="179"/>
      <c r="J68" s="84"/>
    </row>
    <row r="69" spans="1:10" ht="20.100000000000001" customHeight="1" x14ac:dyDescent="0.2">
      <c r="A69" s="70"/>
      <c r="B69" s="70"/>
      <c r="C69" s="108" t="s">
        <v>255</v>
      </c>
      <c r="D69" s="133" t="s">
        <v>149</v>
      </c>
      <c r="E69" s="125">
        <v>10128867</v>
      </c>
      <c r="F69" s="126">
        <v>7827304</v>
      </c>
      <c r="G69" s="126">
        <v>920147</v>
      </c>
      <c r="H69" s="126">
        <v>1381416</v>
      </c>
      <c r="I69" s="126">
        <v>0</v>
      </c>
      <c r="J69" s="84"/>
    </row>
    <row r="70" spans="1:10" ht="11.25" customHeight="1" x14ac:dyDescent="0.2">
      <c r="A70" s="70"/>
      <c r="B70" s="70"/>
      <c r="C70" s="108" t="s">
        <v>256</v>
      </c>
      <c r="D70" s="133" t="s">
        <v>151</v>
      </c>
      <c r="E70" s="125">
        <v>4495554</v>
      </c>
      <c r="F70" s="179"/>
      <c r="G70" s="179"/>
      <c r="H70" s="179"/>
      <c r="I70" s="179"/>
      <c r="J70" s="84"/>
    </row>
    <row r="71" spans="1:10" ht="19.5" customHeight="1" thickBot="1" x14ac:dyDescent="0.25">
      <c r="A71" s="70"/>
      <c r="B71" s="70"/>
      <c r="C71" s="127" t="s">
        <v>646</v>
      </c>
      <c r="D71" s="135" t="s">
        <v>152</v>
      </c>
      <c r="E71" s="136">
        <v>2.2530999999999999</v>
      </c>
      <c r="F71" s="180"/>
      <c r="G71" s="180"/>
      <c r="H71" s="180"/>
      <c r="I71" s="180"/>
      <c r="J71" s="84"/>
    </row>
    <row r="72" spans="1:10" x14ac:dyDescent="0.2">
      <c r="A72" s="70"/>
      <c r="B72" s="70"/>
      <c r="C72" s="104"/>
      <c r="D72" s="84"/>
      <c r="E72" s="84"/>
      <c r="F72" s="84"/>
      <c r="G72" s="84"/>
      <c r="H72" s="84"/>
      <c r="I72" s="84"/>
      <c r="J72" s="84"/>
    </row>
    <row r="73" spans="1:10" x14ac:dyDescent="0.2">
      <c r="A73" s="70"/>
      <c r="B73" s="70"/>
      <c r="C73" s="104"/>
      <c r="D73" s="84"/>
      <c r="E73" s="84"/>
      <c r="F73" s="84"/>
      <c r="G73" s="84"/>
      <c r="H73" s="84"/>
      <c r="I73" s="84"/>
      <c r="J73" s="84"/>
    </row>
    <row r="74" spans="1:10" x14ac:dyDescent="0.2">
      <c r="A74" s="70"/>
      <c r="B74" s="70"/>
      <c r="C74" s="104"/>
      <c r="D74" s="84"/>
      <c r="E74" s="84"/>
      <c r="F74" s="84"/>
      <c r="G74" s="84"/>
      <c r="H74" s="84"/>
      <c r="I74" s="84"/>
      <c r="J74" s="84"/>
    </row>
    <row r="75" spans="1:10" x14ac:dyDescent="0.2">
      <c r="A75" s="70"/>
      <c r="B75" s="70"/>
      <c r="C75" s="137" t="s">
        <v>257</v>
      </c>
      <c r="D75" s="84"/>
      <c r="E75" s="84"/>
      <c r="F75" s="84"/>
      <c r="G75" s="84"/>
      <c r="H75" s="84"/>
      <c r="I75" s="84"/>
      <c r="J75" s="84"/>
    </row>
    <row r="76" spans="1:10" x14ac:dyDescent="0.2">
      <c r="A76" s="70"/>
      <c r="B76" s="70"/>
      <c r="C76" s="104"/>
      <c r="D76" s="84"/>
      <c r="E76" s="84"/>
      <c r="F76" s="84"/>
      <c r="G76" s="84"/>
      <c r="H76" s="84"/>
      <c r="I76" s="84"/>
      <c r="J76" s="84"/>
    </row>
    <row r="77" spans="1:10" ht="34.5" thickBot="1" x14ac:dyDescent="0.25">
      <c r="A77" s="70"/>
      <c r="B77" s="70"/>
      <c r="C77" s="71" t="s">
        <v>952</v>
      </c>
      <c r="D77" s="71"/>
      <c r="E77" s="28" t="s">
        <v>188</v>
      </c>
      <c r="F77" s="84"/>
      <c r="G77" s="84"/>
      <c r="H77" s="84"/>
      <c r="I77" s="84"/>
      <c r="J77" s="84"/>
    </row>
    <row r="78" spans="1:10" hidden="1" x14ac:dyDescent="0.2">
      <c r="A78" s="70"/>
      <c r="B78" s="70"/>
      <c r="C78" s="105"/>
      <c r="D78" s="106"/>
      <c r="E78" s="107" t="s">
        <v>258</v>
      </c>
      <c r="F78" s="84"/>
      <c r="G78" s="84"/>
      <c r="H78" s="84"/>
      <c r="I78" s="84"/>
      <c r="J78" s="84"/>
    </row>
    <row r="79" spans="1:10" ht="12" customHeight="1" x14ac:dyDescent="0.2">
      <c r="A79" s="70"/>
      <c r="B79" s="70"/>
      <c r="C79" s="108" t="s">
        <v>259</v>
      </c>
      <c r="D79" s="109"/>
      <c r="E79" s="119"/>
      <c r="F79" s="84"/>
      <c r="G79" s="84"/>
      <c r="H79" s="84"/>
      <c r="I79" s="84"/>
      <c r="J79" s="84"/>
    </row>
    <row r="80" spans="1:10" ht="11.25" customHeight="1" x14ac:dyDescent="0.2">
      <c r="A80" s="70"/>
      <c r="B80" s="70"/>
      <c r="C80" s="113" t="s">
        <v>260</v>
      </c>
      <c r="D80" s="120" t="s">
        <v>153</v>
      </c>
      <c r="E80" s="138">
        <v>8418920</v>
      </c>
      <c r="F80" s="84"/>
      <c r="G80" s="84"/>
      <c r="H80" s="84"/>
      <c r="I80" s="84"/>
      <c r="J80" s="84"/>
    </row>
    <row r="81" spans="1:10" ht="11.25" customHeight="1" x14ac:dyDescent="0.2">
      <c r="A81" s="70"/>
      <c r="B81" s="70"/>
      <c r="C81" s="113" t="s">
        <v>647</v>
      </c>
      <c r="D81" s="120" t="s">
        <v>154</v>
      </c>
      <c r="E81" s="138">
        <v>252117</v>
      </c>
      <c r="F81" s="84"/>
      <c r="G81" s="84"/>
      <c r="H81" s="84"/>
      <c r="I81" s="84"/>
      <c r="J81" s="84"/>
    </row>
    <row r="82" spans="1:10" ht="11.25" customHeight="1" x14ac:dyDescent="0.2">
      <c r="A82" s="70"/>
      <c r="B82" s="70"/>
      <c r="C82" s="113" t="s">
        <v>648</v>
      </c>
      <c r="D82" s="120" t="s">
        <v>155</v>
      </c>
      <c r="E82" s="138">
        <v>305797</v>
      </c>
      <c r="F82" s="84"/>
      <c r="G82" s="84"/>
      <c r="H82" s="84"/>
      <c r="I82" s="84"/>
      <c r="J82" s="84"/>
    </row>
    <row r="83" spans="1:10" ht="11.25" customHeight="1" x14ac:dyDescent="0.2">
      <c r="A83" s="70"/>
      <c r="B83" s="70"/>
      <c r="C83" s="113" t="s">
        <v>261</v>
      </c>
      <c r="D83" s="120" t="s">
        <v>157</v>
      </c>
      <c r="E83" s="138">
        <v>2349301</v>
      </c>
      <c r="F83" s="84"/>
      <c r="G83" s="84"/>
      <c r="H83" s="84"/>
      <c r="I83" s="84"/>
      <c r="J83" s="84"/>
    </row>
    <row r="84" spans="1:10" ht="18" customHeight="1" x14ac:dyDescent="0.2">
      <c r="A84" s="70"/>
      <c r="B84" s="70"/>
      <c r="C84" s="113" t="s">
        <v>262</v>
      </c>
      <c r="D84" s="120" t="s">
        <v>159</v>
      </c>
      <c r="E84" s="138">
        <v>0</v>
      </c>
      <c r="F84" s="84"/>
      <c r="G84" s="84"/>
      <c r="H84" s="84"/>
      <c r="I84" s="84"/>
      <c r="J84" s="84"/>
    </row>
    <row r="85" spans="1:10" ht="11.25" customHeight="1" x14ac:dyDescent="0.2">
      <c r="A85" s="70"/>
      <c r="B85" s="70"/>
      <c r="C85" s="113" t="s">
        <v>263</v>
      </c>
      <c r="D85" s="120" t="s">
        <v>161</v>
      </c>
      <c r="E85" s="138">
        <v>33702</v>
      </c>
      <c r="F85" s="84"/>
      <c r="G85" s="84"/>
      <c r="H85" s="84"/>
      <c r="I85" s="84"/>
      <c r="J85" s="84"/>
    </row>
    <row r="86" spans="1:10" ht="12" customHeight="1" x14ac:dyDescent="0.2">
      <c r="A86" s="70"/>
      <c r="B86" s="70"/>
      <c r="C86" s="139" t="s">
        <v>264</v>
      </c>
      <c r="D86" s="122" t="s">
        <v>163</v>
      </c>
      <c r="E86" s="123">
        <v>5478003</v>
      </c>
      <c r="F86" s="84"/>
      <c r="G86" s="84"/>
      <c r="H86" s="84"/>
      <c r="I86" s="84"/>
      <c r="J86" s="84"/>
    </row>
    <row r="87" spans="1:10" ht="12" customHeight="1" x14ac:dyDescent="0.2">
      <c r="A87" s="70"/>
      <c r="B87" s="70"/>
      <c r="C87" s="108" t="s">
        <v>354</v>
      </c>
      <c r="D87" s="140"/>
      <c r="E87" s="126"/>
      <c r="F87" s="84"/>
      <c r="G87" s="84"/>
      <c r="H87" s="84"/>
      <c r="I87" s="84"/>
      <c r="J87" s="84"/>
    </row>
    <row r="88" spans="1:10" ht="11.25" customHeight="1" x14ac:dyDescent="0.2">
      <c r="A88" s="70"/>
      <c r="B88" s="70"/>
      <c r="C88" s="111" t="s">
        <v>265</v>
      </c>
      <c r="D88" s="141" t="s">
        <v>165</v>
      </c>
      <c r="E88" s="142">
        <v>3919476</v>
      </c>
      <c r="F88" s="84"/>
      <c r="G88" s="84"/>
      <c r="H88" s="84"/>
      <c r="I88" s="84"/>
      <c r="J88" s="84"/>
    </row>
    <row r="89" spans="1:10" ht="11.25" customHeight="1" x14ac:dyDescent="0.2">
      <c r="A89" s="70"/>
      <c r="B89" s="70"/>
      <c r="C89" s="121" t="s">
        <v>266</v>
      </c>
      <c r="D89" s="122" t="s">
        <v>167</v>
      </c>
      <c r="E89" s="143">
        <v>269576</v>
      </c>
      <c r="F89" s="84"/>
      <c r="G89" s="84"/>
      <c r="H89" s="84"/>
      <c r="I89" s="84"/>
      <c r="J89" s="84"/>
    </row>
    <row r="90" spans="1:10" ht="12" customHeight="1" thickBot="1" x14ac:dyDescent="0.25">
      <c r="A90" s="70"/>
      <c r="B90" s="70"/>
      <c r="C90" s="127" t="s">
        <v>649</v>
      </c>
      <c r="D90" s="128" t="s">
        <v>168</v>
      </c>
      <c r="E90" s="129">
        <v>4189052</v>
      </c>
      <c r="F90" s="84"/>
      <c r="G90" s="84"/>
      <c r="H90" s="84"/>
      <c r="I90" s="84"/>
      <c r="J90" s="84"/>
    </row>
    <row r="91" spans="1:10" x14ac:dyDescent="0.2">
      <c r="A91" s="70"/>
      <c r="B91" s="70"/>
      <c r="C91" s="104"/>
      <c r="D91" s="84"/>
      <c r="E91" s="84"/>
      <c r="F91" s="84"/>
      <c r="G91" s="84"/>
      <c r="H91" s="84"/>
      <c r="I91" s="84"/>
      <c r="J91" s="84"/>
    </row>
    <row r="92" spans="1:10" x14ac:dyDescent="0.2">
      <c r="A92" s="70"/>
      <c r="B92" s="70"/>
      <c r="C92" s="104"/>
      <c r="D92" s="84"/>
      <c r="E92" s="84"/>
      <c r="F92" s="84"/>
      <c r="G92" s="84"/>
      <c r="H92" s="84"/>
      <c r="I92" s="84"/>
      <c r="J92" s="84"/>
    </row>
  </sheetData>
  <customSheetViews>
    <customSheetView guid="{CE99FD40-41F2-4E10-9D73-3081630A1721}" showGridLines="0" hiddenRows="1" hiddenColumns="1">
      <pane xSplit="3" ySplit="4" topLeftCell="E59" activePane="bottomRight" state="frozen"/>
      <selection pane="bottomRight" activeCell="L32" sqref="L32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0.59974974822229687"/>
  </sheetPr>
  <dimension ref="A1:Q92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20"/>
    </sheetView>
  </sheetViews>
  <sheetFormatPr defaultColWidth="11.1640625" defaultRowHeight="11.25" x14ac:dyDescent="0.2"/>
  <cols>
    <col min="1" max="1" width="11.5" style="3" customWidth="1"/>
    <col min="2" max="2" width="2" style="3" customWidth="1"/>
    <col min="3" max="3" width="89.33203125" style="144" customWidth="1"/>
    <col min="4" max="4" width="8" style="103" hidden="1" customWidth="1"/>
    <col min="5" max="5" width="12.33203125" style="103" customWidth="1"/>
    <col min="6" max="6" width="14.6640625" style="103" customWidth="1"/>
    <col min="7" max="9" width="12.33203125" style="103" customWidth="1"/>
    <col min="10" max="11" width="11.1640625" style="103"/>
    <col min="12" max="16384" width="11.1640625" style="3"/>
  </cols>
  <sheetData>
    <row r="1" spans="1:17" ht="18.75" customHeight="1" thickBot="1" x14ac:dyDescent="0.25">
      <c r="A1" s="69" t="s">
        <v>52</v>
      </c>
      <c r="C1" s="104"/>
      <c r="D1" s="84"/>
      <c r="E1" s="84"/>
      <c r="F1" s="84"/>
      <c r="G1" s="84"/>
      <c r="H1" s="84"/>
      <c r="I1" s="84"/>
      <c r="J1" s="84"/>
      <c r="K1" s="84"/>
      <c r="L1" s="70"/>
      <c r="M1" s="70"/>
    </row>
    <row r="2" spans="1:17" x14ac:dyDescent="0.2">
      <c r="A2" s="70"/>
      <c r="B2" s="70"/>
      <c r="C2" s="24" t="s">
        <v>525</v>
      </c>
      <c r="D2" s="84"/>
      <c r="E2" s="84"/>
      <c r="F2" s="84"/>
      <c r="G2" s="84"/>
      <c r="H2" s="84"/>
      <c r="I2" s="84"/>
      <c r="J2" s="84"/>
      <c r="K2" s="84"/>
      <c r="L2" s="70"/>
      <c r="M2" s="70"/>
      <c r="N2" s="70"/>
      <c r="O2" s="70"/>
      <c r="P2" s="70"/>
      <c r="Q2" s="70"/>
    </row>
    <row r="3" spans="1:17" x14ac:dyDescent="0.2">
      <c r="A3" s="70"/>
      <c r="B3" s="70"/>
      <c r="C3" s="104"/>
      <c r="D3" s="84"/>
      <c r="E3" s="84"/>
      <c r="F3" s="84"/>
      <c r="G3" s="84"/>
      <c r="H3" s="84"/>
      <c r="I3" s="84"/>
      <c r="J3" s="84"/>
      <c r="K3" s="84"/>
      <c r="L3" s="70"/>
      <c r="M3" s="70"/>
      <c r="N3" s="70"/>
      <c r="O3" s="70"/>
      <c r="P3" s="70"/>
      <c r="Q3" s="70"/>
    </row>
    <row r="4" spans="1:17" ht="42" customHeight="1" thickBot="1" x14ac:dyDescent="0.25">
      <c r="A4" s="70"/>
      <c r="B4" s="70"/>
      <c r="C4" s="71" t="e">
        <f>_entity&amp;CHAR(10)&amp;"Au"&amp;_sdateFR&amp;CHAR(10)&amp;_multiplierFR</f>
        <v>#REF!</v>
      </c>
      <c r="D4" s="71"/>
      <c r="E4" s="28" t="s">
        <v>188</v>
      </c>
      <c r="F4" s="72" t="s">
        <v>521</v>
      </c>
      <c r="G4" s="72" t="s">
        <v>522</v>
      </c>
      <c r="H4" s="72" t="s">
        <v>523</v>
      </c>
      <c r="I4" s="72" t="s">
        <v>524</v>
      </c>
      <c r="J4" s="84"/>
      <c r="K4" s="84"/>
      <c r="L4" s="70"/>
      <c r="M4" s="70"/>
      <c r="N4" s="70"/>
      <c r="O4" s="70"/>
      <c r="P4" s="70"/>
      <c r="Q4" s="70"/>
    </row>
    <row r="5" spans="1:17" hidden="1" x14ac:dyDescent="0.2">
      <c r="A5" s="70"/>
      <c r="B5" s="70"/>
      <c r="C5" s="105"/>
      <c r="D5" s="106"/>
      <c r="E5" s="107" t="s">
        <v>193</v>
      </c>
      <c r="F5" s="107" t="s">
        <v>194</v>
      </c>
      <c r="G5" s="107" t="s">
        <v>195</v>
      </c>
      <c r="H5" s="107" t="s">
        <v>196</v>
      </c>
      <c r="I5" s="107" t="s">
        <v>197</v>
      </c>
      <c r="J5" s="84"/>
      <c r="K5" s="84"/>
      <c r="L5" s="70"/>
      <c r="M5" s="70"/>
      <c r="N5" s="70"/>
      <c r="O5" s="70"/>
      <c r="P5" s="70"/>
      <c r="Q5" s="70"/>
    </row>
    <row r="6" spans="1:17" ht="22.5" x14ac:dyDescent="0.2">
      <c r="A6" s="70"/>
      <c r="B6" s="70"/>
      <c r="C6" s="108" t="s">
        <v>562</v>
      </c>
      <c r="D6" s="109"/>
      <c r="E6" s="110"/>
      <c r="F6" s="110"/>
      <c r="G6" s="110"/>
      <c r="H6" s="110"/>
      <c r="I6" s="110"/>
      <c r="J6" s="84"/>
      <c r="K6" s="84"/>
      <c r="L6" s="70"/>
      <c r="M6" s="70"/>
      <c r="N6" s="70"/>
      <c r="O6" s="70"/>
      <c r="P6" s="70"/>
      <c r="Q6" s="70"/>
    </row>
    <row r="7" spans="1:17" x14ac:dyDescent="0.2">
      <c r="A7" s="70"/>
      <c r="B7" s="70"/>
      <c r="C7" s="229" t="s">
        <v>550</v>
      </c>
      <c r="D7" s="230" t="s">
        <v>200</v>
      </c>
      <c r="E7" s="153">
        <f>S.23.01_EN!E7</f>
        <v>1516589</v>
      </c>
      <c r="F7" s="90">
        <f>S.23.01_EN!F7</f>
        <v>1516589</v>
      </c>
      <c r="G7" s="235"/>
      <c r="H7" s="90">
        <f>S.23.01_EN!H7</f>
        <v>0</v>
      </c>
      <c r="I7" s="235"/>
      <c r="J7" s="84"/>
      <c r="K7" s="84"/>
      <c r="L7" s="70"/>
      <c r="M7" s="70"/>
      <c r="N7" s="70"/>
      <c r="O7" s="70"/>
      <c r="P7" s="70"/>
      <c r="Q7" s="70"/>
    </row>
    <row r="8" spans="1:17" x14ac:dyDescent="0.2">
      <c r="A8" s="70"/>
      <c r="B8" s="70"/>
      <c r="C8" s="113" t="s">
        <v>563</v>
      </c>
      <c r="D8" s="114" t="s">
        <v>202</v>
      </c>
      <c r="E8" s="115">
        <f>S.23.01_EN!E8</f>
        <v>0</v>
      </c>
      <c r="F8" s="93">
        <f>S.23.01_EN!F8</f>
        <v>0</v>
      </c>
      <c r="G8" s="178"/>
      <c r="H8" s="93">
        <f>S.23.01_EN!H8</f>
        <v>0</v>
      </c>
      <c r="I8" s="178"/>
      <c r="J8" s="84"/>
      <c r="K8" s="84"/>
      <c r="L8" s="70"/>
      <c r="M8" s="70"/>
      <c r="N8" s="70"/>
      <c r="O8" s="70"/>
      <c r="P8" s="70"/>
      <c r="Q8" s="70"/>
    </row>
    <row r="9" spans="1:17" x14ac:dyDescent="0.2">
      <c r="A9" s="70"/>
      <c r="B9" s="70"/>
      <c r="C9" s="113" t="s">
        <v>551</v>
      </c>
      <c r="D9" s="114" t="s">
        <v>55</v>
      </c>
      <c r="E9" s="115">
        <f>S.23.01_EN!E9</f>
        <v>832712</v>
      </c>
      <c r="F9" s="93">
        <f>S.23.01_EN!F9</f>
        <v>832712</v>
      </c>
      <c r="G9" s="178"/>
      <c r="H9" s="93">
        <f>S.23.01_EN!H9</f>
        <v>0</v>
      </c>
      <c r="I9" s="178"/>
      <c r="J9" s="84"/>
      <c r="K9" s="84"/>
      <c r="L9" s="70"/>
      <c r="M9" s="70"/>
      <c r="N9" s="70"/>
      <c r="O9" s="70"/>
      <c r="P9" s="70"/>
      <c r="Q9" s="70"/>
    </row>
    <row r="10" spans="1:17" ht="22.5" x14ac:dyDescent="0.2">
      <c r="A10" s="70"/>
      <c r="B10" s="70"/>
      <c r="C10" s="113" t="s">
        <v>552</v>
      </c>
      <c r="D10" s="114" t="s">
        <v>57</v>
      </c>
      <c r="E10" s="115">
        <f>S.23.01_EN!E10</f>
        <v>0</v>
      </c>
      <c r="F10" s="93">
        <f>S.23.01_EN!F10</f>
        <v>0</v>
      </c>
      <c r="G10" s="178"/>
      <c r="H10" s="93">
        <f>S.23.01_EN!H10</f>
        <v>0</v>
      </c>
      <c r="I10" s="178"/>
      <c r="J10" s="84"/>
      <c r="K10" s="84"/>
      <c r="L10" s="70"/>
      <c r="M10" s="70"/>
      <c r="N10" s="70"/>
      <c r="O10" s="70"/>
      <c r="P10" s="70"/>
      <c r="Q10" s="70"/>
    </row>
    <row r="11" spans="1:17" x14ac:dyDescent="0.2">
      <c r="A11" s="70"/>
      <c r="B11" s="70"/>
      <c r="C11" s="113" t="s">
        <v>553</v>
      </c>
      <c r="D11" s="114" t="s">
        <v>59</v>
      </c>
      <c r="E11" s="115">
        <f>S.23.01_EN!E11</f>
        <v>0</v>
      </c>
      <c r="F11" s="178"/>
      <c r="G11" s="93">
        <f>S.23.01_EN!G11</f>
        <v>0</v>
      </c>
      <c r="H11" s="93">
        <f>S.23.01_EN!H11</f>
        <v>0</v>
      </c>
      <c r="I11" s="93">
        <f>S.23.01_EN!I11</f>
        <v>0</v>
      </c>
      <c r="J11" s="84"/>
      <c r="K11" s="84"/>
      <c r="L11" s="70"/>
      <c r="M11" s="70"/>
      <c r="N11" s="70"/>
      <c r="O11" s="70"/>
      <c r="P11" s="70"/>
      <c r="Q11" s="70"/>
    </row>
    <row r="12" spans="1:17" x14ac:dyDescent="0.2">
      <c r="A12" s="70"/>
      <c r="B12" s="70"/>
      <c r="C12" s="113" t="s">
        <v>564</v>
      </c>
      <c r="D12" s="114" t="s">
        <v>61</v>
      </c>
      <c r="E12" s="115">
        <f>S.23.01_EN!E12</f>
        <v>0</v>
      </c>
      <c r="F12" s="178"/>
      <c r="G12" s="93">
        <f>S.23.01_EN!G12</f>
        <v>0</v>
      </c>
      <c r="H12" s="93">
        <f>S.23.01_EN!H12</f>
        <v>0</v>
      </c>
      <c r="I12" s="93">
        <f>S.23.01_EN!I12</f>
        <v>0</v>
      </c>
      <c r="J12" s="84"/>
      <c r="K12" s="84"/>
      <c r="L12" s="70"/>
      <c r="M12" s="70"/>
      <c r="N12" s="70"/>
      <c r="O12" s="70"/>
      <c r="P12" s="70"/>
      <c r="Q12" s="70"/>
    </row>
    <row r="13" spans="1:17" x14ac:dyDescent="0.2">
      <c r="A13" s="70"/>
      <c r="B13" s="70"/>
      <c r="C13" s="113" t="s">
        <v>554</v>
      </c>
      <c r="D13" s="114" t="s">
        <v>63</v>
      </c>
      <c r="E13" s="115">
        <f>S.23.01_EN!E13</f>
        <v>0</v>
      </c>
      <c r="F13" s="93">
        <f>S.23.01_EN!F13</f>
        <v>0</v>
      </c>
      <c r="G13" s="178"/>
      <c r="H13" s="178"/>
      <c r="I13" s="178"/>
      <c r="J13" s="84"/>
      <c r="K13" s="84"/>
      <c r="L13" s="70"/>
      <c r="M13" s="70"/>
      <c r="N13" s="70"/>
      <c r="O13" s="70"/>
      <c r="P13" s="70"/>
      <c r="Q13" s="70"/>
    </row>
    <row r="14" spans="1:17" x14ac:dyDescent="0.2">
      <c r="A14" s="70"/>
      <c r="B14" s="70"/>
      <c r="C14" s="113" t="s">
        <v>565</v>
      </c>
      <c r="D14" s="114" t="s">
        <v>65</v>
      </c>
      <c r="E14" s="115">
        <f>S.23.01_EN!E14</f>
        <v>0</v>
      </c>
      <c r="F14" s="93">
        <f>S.23.01_EN!F14</f>
        <v>0</v>
      </c>
      <c r="G14" s="178"/>
      <c r="H14" s="178"/>
      <c r="I14" s="178"/>
      <c r="J14" s="84"/>
      <c r="K14" s="84"/>
      <c r="L14" s="70"/>
      <c r="M14" s="70"/>
      <c r="N14" s="70"/>
      <c r="O14" s="70"/>
      <c r="P14" s="70"/>
      <c r="Q14" s="70"/>
    </row>
    <row r="15" spans="1:17" x14ac:dyDescent="0.2">
      <c r="A15" s="70"/>
      <c r="B15" s="70"/>
      <c r="C15" s="113" t="s">
        <v>555</v>
      </c>
      <c r="D15" s="114" t="s">
        <v>67</v>
      </c>
      <c r="E15" s="115">
        <f>S.23.01_EN!E15</f>
        <v>0</v>
      </c>
      <c r="F15" s="178"/>
      <c r="G15" s="93">
        <f>S.23.01_EN!G15</f>
        <v>0</v>
      </c>
      <c r="H15" s="93">
        <f>S.23.01_EN!H15</f>
        <v>0</v>
      </c>
      <c r="I15" s="93">
        <f>S.23.01_EN!I15</f>
        <v>0</v>
      </c>
      <c r="J15" s="84"/>
      <c r="K15" s="84"/>
      <c r="L15" s="70"/>
      <c r="M15" s="70"/>
      <c r="N15" s="70"/>
      <c r="O15" s="70"/>
      <c r="P15" s="70"/>
      <c r="Q15" s="70"/>
    </row>
    <row r="16" spans="1:17" x14ac:dyDescent="0.2">
      <c r="A16" s="70"/>
      <c r="B16" s="70"/>
      <c r="C16" s="113" t="s">
        <v>566</v>
      </c>
      <c r="D16" s="114" t="s">
        <v>69</v>
      </c>
      <c r="E16" s="115">
        <f>S.23.01_EN!E16</f>
        <v>0</v>
      </c>
      <c r="F16" s="178"/>
      <c r="G16" s="93">
        <f>S.23.01_EN!G16</f>
        <v>0</v>
      </c>
      <c r="H16" s="93">
        <f>S.23.01_EN!H16</f>
        <v>0</v>
      </c>
      <c r="I16" s="93">
        <f>S.23.01_EN!I16</f>
        <v>0</v>
      </c>
      <c r="J16" s="84"/>
      <c r="K16" s="84"/>
      <c r="L16" s="70"/>
      <c r="M16" s="70"/>
      <c r="N16" s="70"/>
      <c r="O16" s="70"/>
      <c r="P16" s="70"/>
      <c r="Q16" s="70"/>
    </row>
    <row r="17" spans="1:17" x14ac:dyDescent="0.2">
      <c r="A17" s="70"/>
      <c r="B17" s="70"/>
      <c r="C17" s="113" t="s">
        <v>556</v>
      </c>
      <c r="D17" s="114" t="s">
        <v>71</v>
      </c>
      <c r="E17" s="115">
        <f>S.23.01_EN!E17</f>
        <v>0</v>
      </c>
      <c r="F17" s="178"/>
      <c r="G17" s="93">
        <f>S.23.01_EN!G17</f>
        <v>0</v>
      </c>
      <c r="H17" s="93">
        <f>S.23.01_EN!H17</f>
        <v>0</v>
      </c>
      <c r="I17" s="93">
        <f>S.23.01_EN!I17</f>
        <v>0</v>
      </c>
      <c r="J17" s="84"/>
      <c r="K17" s="84"/>
      <c r="L17" s="70"/>
      <c r="M17" s="70"/>
      <c r="N17" s="70"/>
      <c r="O17" s="70"/>
      <c r="P17" s="70"/>
      <c r="Q17" s="70"/>
    </row>
    <row r="18" spans="1:17" x14ac:dyDescent="0.2">
      <c r="A18" s="70"/>
      <c r="B18" s="70"/>
      <c r="C18" s="113" t="s">
        <v>567</v>
      </c>
      <c r="D18" s="114" t="s">
        <v>73</v>
      </c>
      <c r="E18" s="115">
        <f>S.23.01_EN!E18</f>
        <v>0</v>
      </c>
      <c r="F18" s="178"/>
      <c r="G18" s="93">
        <f>S.23.01_EN!G18</f>
        <v>0</v>
      </c>
      <c r="H18" s="93">
        <f>S.23.01_EN!H18</f>
        <v>0</v>
      </c>
      <c r="I18" s="93">
        <f>S.23.01_EN!I18</f>
        <v>0</v>
      </c>
      <c r="J18" s="84"/>
      <c r="K18" s="84"/>
      <c r="L18" s="70"/>
      <c r="M18" s="70"/>
      <c r="N18" s="70"/>
      <c r="O18" s="70"/>
      <c r="P18" s="70"/>
      <c r="Q18" s="70"/>
    </row>
    <row r="19" spans="1:17" x14ac:dyDescent="0.2">
      <c r="A19" s="70"/>
      <c r="B19" s="70"/>
      <c r="C19" s="116" t="s">
        <v>534</v>
      </c>
      <c r="D19" s="114" t="s">
        <v>75</v>
      </c>
      <c r="E19" s="115">
        <f>S.23.01_EN!E19</f>
        <v>5478003</v>
      </c>
      <c r="F19" s="117">
        <f>S.23.01_EN!F19</f>
        <v>5478003</v>
      </c>
      <c r="G19" s="178"/>
      <c r="H19" s="178"/>
      <c r="I19" s="178"/>
      <c r="J19" s="84"/>
      <c r="K19" s="84"/>
      <c r="L19" s="70"/>
      <c r="M19" s="70"/>
      <c r="N19" s="70"/>
      <c r="O19" s="70"/>
      <c r="P19" s="70"/>
      <c r="Q19" s="70"/>
    </row>
    <row r="20" spans="1:17" x14ac:dyDescent="0.2">
      <c r="A20" s="70"/>
      <c r="B20" s="70"/>
      <c r="C20" s="113" t="s">
        <v>557</v>
      </c>
      <c r="D20" s="114" t="s">
        <v>76</v>
      </c>
      <c r="E20" s="115">
        <f>S.23.01_EN!E20</f>
        <v>2301563</v>
      </c>
      <c r="F20" s="178"/>
      <c r="G20" s="93">
        <f>S.23.01_EN!G20</f>
        <v>920147</v>
      </c>
      <c r="H20" s="93">
        <f>S.23.01_EN!H20</f>
        <v>1381416</v>
      </c>
      <c r="I20" s="93">
        <f>S.23.01_EN!I20</f>
        <v>0</v>
      </c>
      <c r="J20" s="84"/>
      <c r="K20" s="84"/>
      <c r="L20" s="70"/>
      <c r="M20" s="70"/>
      <c r="N20" s="70"/>
      <c r="O20" s="70"/>
      <c r="P20" s="70"/>
      <c r="Q20" s="70"/>
    </row>
    <row r="21" spans="1:17" x14ac:dyDescent="0.2">
      <c r="A21" s="70"/>
      <c r="B21" s="70"/>
      <c r="C21" s="113" t="s">
        <v>568</v>
      </c>
      <c r="D21" s="114" t="s">
        <v>77</v>
      </c>
      <c r="E21" s="115">
        <f>S.23.01_EN!E21</f>
        <v>0</v>
      </c>
      <c r="F21" s="178"/>
      <c r="G21" s="93">
        <f>S.23.01_EN!G21</f>
        <v>0</v>
      </c>
      <c r="H21" s="93">
        <f>S.23.01_EN!H21</f>
        <v>0</v>
      </c>
      <c r="I21" s="93">
        <f>S.23.01_EN!I21</f>
        <v>0</v>
      </c>
      <c r="J21" s="84"/>
      <c r="K21" s="84"/>
      <c r="L21" s="70"/>
      <c r="M21" s="70"/>
      <c r="N21" s="70"/>
      <c r="O21" s="70"/>
      <c r="P21" s="70"/>
      <c r="Q21" s="70"/>
    </row>
    <row r="22" spans="1:17" x14ac:dyDescent="0.2">
      <c r="A22" s="70"/>
      <c r="B22" s="70"/>
      <c r="C22" s="113" t="s">
        <v>558</v>
      </c>
      <c r="D22" s="114" t="s">
        <v>79</v>
      </c>
      <c r="E22" s="115">
        <f>S.23.01_EN!E22</f>
        <v>0</v>
      </c>
      <c r="F22" s="178"/>
      <c r="G22" s="178"/>
      <c r="H22" s="178"/>
      <c r="I22" s="93">
        <f>S.23.01_EN!I22</f>
        <v>0</v>
      </c>
      <c r="J22" s="84"/>
      <c r="K22" s="84"/>
      <c r="L22" s="70"/>
      <c r="M22" s="70"/>
      <c r="N22" s="70"/>
      <c r="O22" s="70"/>
      <c r="P22" s="70"/>
      <c r="Q22" s="70"/>
    </row>
    <row r="23" spans="1:17" x14ac:dyDescent="0.2">
      <c r="A23" s="70"/>
      <c r="B23" s="70"/>
      <c r="C23" s="113" t="s">
        <v>569</v>
      </c>
      <c r="D23" s="114" t="s">
        <v>81</v>
      </c>
      <c r="E23" s="115">
        <f>S.23.01_EN!E23</f>
        <v>0</v>
      </c>
      <c r="F23" s="178"/>
      <c r="G23" s="178"/>
      <c r="H23" s="178"/>
      <c r="I23" s="93">
        <f>S.23.01_EN!I23</f>
        <v>0</v>
      </c>
      <c r="J23" s="84"/>
      <c r="K23" s="84"/>
      <c r="L23" s="70"/>
      <c r="M23" s="70"/>
      <c r="N23" s="70"/>
      <c r="O23" s="70"/>
      <c r="P23" s="70"/>
      <c r="Q23" s="70"/>
    </row>
    <row r="24" spans="1:17" ht="22.5" x14ac:dyDescent="0.2">
      <c r="A24" s="70"/>
      <c r="B24" s="70"/>
      <c r="C24" s="113" t="s">
        <v>570</v>
      </c>
      <c r="D24" s="114" t="s">
        <v>83</v>
      </c>
      <c r="E24" s="115">
        <f>S.23.01_EN!E24</f>
        <v>0</v>
      </c>
      <c r="F24" s="93">
        <f>S.23.01_EN!F24</f>
        <v>0</v>
      </c>
      <c r="G24" s="93">
        <f>S.23.01_EN!G24</f>
        <v>0</v>
      </c>
      <c r="H24" s="93">
        <f>S.23.01_EN!H24</f>
        <v>0</v>
      </c>
      <c r="I24" s="93">
        <f>S.23.01_EN!I24</f>
        <v>0</v>
      </c>
      <c r="J24" s="84"/>
      <c r="K24" s="84"/>
      <c r="L24" s="70"/>
      <c r="M24" s="70"/>
      <c r="N24" s="70"/>
      <c r="O24" s="70"/>
      <c r="P24" s="70"/>
      <c r="Q24" s="70"/>
    </row>
    <row r="25" spans="1:17" ht="22.5" x14ac:dyDescent="0.2">
      <c r="A25" s="70"/>
      <c r="B25" s="70"/>
      <c r="C25" s="113" t="s">
        <v>571</v>
      </c>
      <c r="D25" s="114" t="s">
        <v>85</v>
      </c>
      <c r="E25" s="115">
        <f>S.23.01_EN!E25</f>
        <v>0</v>
      </c>
      <c r="F25" s="93">
        <f>S.23.01_EN!F25</f>
        <v>0</v>
      </c>
      <c r="G25" s="93">
        <f>S.23.01_EN!G25</f>
        <v>0</v>
      </c>
      <c r="H25" s="93">
        <f>S.23.01_EN!H25</f>
        <v>0</v>
      </c>
      <c r="I25" s="93">
        <f>S.23.01_EN!I25</f>
        <v>0</v>
      </c>
      <c r="J25" s="84"/>
      <c r="K25" s="84"/>
      <c r="L25" s="70"/>
      <c r="M25" s="70"/>
      <c r="N25" s="70"/>
      <c r="O25" s="70"/>
      <c r="P25" s="70"/>
      <c r="Q25" s="70"/>
    </row>
    <row r="26" spans="1:17" x14ac:dyDescent="0.2">
      <c r="A26" s="70"/>
      <c r="B26" s="70"/>
      <c r="C26" s="113" t="s">
        <v>572</v>
      </c>
      <c r="D26" s="114" t="s">
        <v>87</v>
      </c>
      <c r="E26" s="115">
        <f>S.23.01_EN!E26</f>
        <v>0</v>
      </c>
      <c r="F26" s="93">
        <f>S.23.01_EN!F26</f>
        <v>0</v>
      </c>
      <c r="G26" s="93">
        <f>S.23.01_EN!G26</f>
        <v>0</v>
      </c>
      <c r="H26" s="93">
        <f>S.23.01_EN!H26</f>
        <v>0</v>
      </c>
      <c r="I26" s="93">
        <f>S.23.01_EN!I26</f>
        <v>0</v>
      </c>
      <c r="J26" s="84"/>
      <c r="K26" s="84"/>
      <c r="L26" s="70"/>
      <c r="M26" s="70"/>
      <c r="N26" s="70"/>
      <c r="O26" s="70"/>
      <c r="P26" s="70"/>
      <c r="Q26" s="70"/>
    </row>
    <row r="27" spans="1:17" x14ac:dyDescent="0.2">
      <c r="A27" s="70"/>
      <c r="B27" s="70"/>
      <c r="C27" s="231" t="s">
        <v>573</v>
      </c>
      <c r="D27" s="232" t="s">
        <v>89</v>
      </c>
      <c r="E27" s="193">
        <f>S.23.01_EN!E27</f>
        <v>0</v>
      </c>
      <c r="F27" s="185">
        <f>S.23.01_EN!F27</f>
        <v>0</v>
      </c>
      <c r="G27" s="185">
        <f>S.23.01_EN!G27</f>
        <v>0</v>
      </c>
      <c r="H27" s="185">
        <f>S.23.01_EN!H27</f>
        <v>0</v>
      </c>
      <c r="I27" s="185">
        <f>S.23.01_EN!I27</f>
        <v>0</v>
      </c>
      <c r="J27" s="84"/>
      <c r="K27" s="84"/>
      <c r="L27" s="70"/>
      <c r="M27" s="70"/>
      <c r="N27" s="70"/>
      <c r="O27" s="70"/>
      <c r="P27" s="70"/>
      <c r="Q27" s="70"/>
    </row>
    <row r="28" spans="1:17" ht="22.5" x14ac:dyDescent="0.2">
      <c r="A28" s="70"/>
      <c r="B28" s="70"/>
      <c r="C28" s="108" t="s">
        <v>559</v>
      </c>
      <c r="D28" s="118"/>
      <c r="E28" s="119"/>
      <c r="F28" s="119"/>
      <c r="G28" s="119"/>
      <c r="H28" s="119"/>
      <c r="I28" s="119"/>
      <c r="J28" s="84"/>
      <c r="K28" s="84"/>
      <c r="L28" s="70"/>
      <c r="M28" s="70"/>
      <c r="N28" s="70"/>
      <c r="O28" s="70"/>
      <c r="P28" s="70"/>
      <c r="Q28" s="70"/>
    </row>
    <row r="29" spans="1:17" ht="22.5" x14ac:dyDescent="0.2">
      <c r="A29" s="70"/>
      <c r="B29" s="70"/>
      <c r="C29" s="113" t="s">
        <v>559</v>
      </c>
      <c r="D29" s="114" t="s">
        <v>91</v>
      </c>
      <c r="E29" s="115">
        <f>S.23.01_EN!E29</f>
        <v>0</v>
      </c>
      <c r="F29" s="93">
        <f>S.23.01_EN!F29</f>
        <v>0</v>
      </c>
      <c r="G29" s="203"/>
      <c r="H29" s="203"/>
      <c r="I29" s="203"/>
      <c r="J29" s="84"/>
      <c r="K29" s="84"/>
      <c r="L29" s="70"/>
      <c r="M29" s="70"/>
      <c r="N29" s="70"/>
      <c r="O29" s="70"/>
      <c r="P29" s="70"/>
      <c r="Q29" s="70"/>
    </row>
    <row r="30" spans="1:17" x14ac:dyDescent="0.2">
      <c r="A30" s="70"/>
      <c r="B30" s="70"/>
      <c r="C30" s="108" t="s">
        <v>560</v>
      </c>
      <c r="D30" s="109"/>
      <c r="E30" s="119"/>
      <c r="F30" s="119"/>
      <c r="G30" s="119"/>
      <c r="H30" s="119"/>
      <c r="I30" s="119"/>
      <c r="J30" s="84"/>
      <c r="K30" s="84"/>
      <c r="L30" s="70"/>
      <c r="M30" s="70"/>
      <c r="N30" s="70"/>
      <c r="O30" s="70"/>
      <c r="P30" s="70"/>
      <c r="Q30" s="70"/>
    </row>
    <row r="31" spans="1:17" ht="22.5" x14ac:dyDescent="0.2">
      <c r="A31" s="70"/>
      <c r="B31" s="70"/>
      <c r="C31" s="229" t="s">
        <v>574</v>
      </c>
      <c r="D31" s="233" t="s">
        <v>93</v>
      </c>
      <c r="E31" s="153">
        <f>S.23.01_EN!E31</f>
        <v>0</v>
      </c>
      <c r="F31" s="90">
        <f>S.23.01_EN!F31</f>
        <v>0</v>
      </c>
      <c r="G31" s="90">
        <f>S.23.01_EN!G31</f>
        <v>0</v>
      </c>
      <c r="H31" s="90">
        <f>S.23.01_EN!H31</f>
        <v>0</v>
      </c>
      <c r="I31" s="235"/>
      <c r="J31" s="84"/>
      <c r="K31" s="84"/>
      <c r="L31" s="70"/>
      <c r="M31" s="70"/>
      <c r="N31" s="70"/>
      <c r="O31" s="70"/>
      <c r="P31" s="70"/>
      <c r="Q31" s="70"/>
    </row>
    <row r="32" spans="1:17" x14ac:dyDescent="0.2">
      <c r="A32" s="70"/>
      <c r="B32" s="70"/>
      <c r="C32" s="113" t="s">
        <v>575</v>
      </c>
      <c r="D32" s="120" t="s">
        <v>95</v>
      </c>
      <c r="E32" s="115">
        <f>S.23.01_EN!E32</f>
        <v>0</v>
      </c>
      <c r="F32" s="93">
        <f>S.23.01_EN!F32</f>
        <v>0</v>
      </c>
      <c r="G32" s="93">
        <f>S.23.01_EN!G32</f>
        <v>0</v>
      </c>
      <c r="H32" s="93">
        <f>S.23.01_EN!H32</f>
        <v>0</v>
      </c>
      <c r="I32" s="93">
        <f>S.23.01_EN!I32</f>
        <v>0</v>
      </c>
      <c r="J32" s="84"/>
      <c r="K32" s="84"/>
      <c r="L32" s="70"/>
      <c r="M32" s="70"/>
      <c r="N32" s="70"/>
      <c r="O32" s="70"/>
      <c r="P32" s="70"/>
      <c r="Q32" s="70"/>
    </row>
    <row r="33" spans="1:17" x14ac:dyDescent="0.2">
      <c r="A33" s="70"/>
      <c r="B33" s="70"/>
      <c r="C33" s="113" t="s">
        <v>576</v>
      </c>
      <c r="D33" s="120" t="s">
        <v>97</v>
      </c>
      <c r="E33" s="115">
        <f>S.23.01_EN!E33</f>
        <v>0</v>
      </c>
      <c r="F33" s="93">
        <f>S.23.01_EN!F33</f>
        <v>0</v>
      </c>
      <c r="G33" s="93">
        <f>S.23.01_EN!G33</f>
        <v>0</v>
      </c>
      <c r="H33" s="93">
        <f>S.23.01_EN!H33</f>
        <v>0</v>
      </c>
      <c r="I33" s="93">
        <f>S.23.01_EN!I33</f>
        <v>0</v>
      </c>
      <c r="J33" s="84"/>
      <c r="K33" s="84"/>
      <c r="L33" s="70"/>
      <c r="M33" s="70"/>
      <c r="N33" s="70"/>
      <c r="O33" s="70"/>
      <c r="P33" s="70"/>
      <c r="Q33" s="70"/>
    </row>
    <row r="34" spans="1:17" ht="22.5" x14ac:dyDescent="0.2">
      <c r="A34" s="70"/>
      <c r="B34" s="70"/>
      <c r="C34" s="113" t="s">
        <v>577</v>
      </c>
      <c r="D34" s="120" t="s">
        <v>99</v>
      </c>
      <c r="E34" s="115">
        <f>S.23.01_EN!E34</f>
        <v>0</v>
      </c>
      <c r="F34" s="93">
        <f>S.23.01_EN!F34</f>
        <v>0</v>
      </c>
      <c r="G34" s="93">
        <f>S.23.01_EN!G34</f>
        <v>0</v>
      </c>
      <c r="H34" s="93">
        <f>S.23.01_EN!H34</f>
        <v>0</v>
      </c>
      <c r="I34" s="93">
        <f>S.23.01_EN!I34</f>
        <v>0</v>
      </c>
      <c r="J34" s="84"/>
      <c r="K34" s="84"/>
      <c r="L34" s="70"/>
      <c r="M34" s="70"/>
      <c r="N34" s="70"/>
      <c r="O34" s="70"/>
      <c r="P34" s="70"/>
      <c r="Q34" s="70"/>
    </row>
    <row r="35" spans="1:17" x14ac:dyDescent="0.2">
      <c r="A35" s="70"/>
      <c r="B35" s="70"/>
      <c r="C35" s="231" t="s">
        <v>578</v>
      </c>
      <c r="D35" s="234" t="s">
        <v>101</v>
      </c>
      <c r="E35" s="193">
        <f>S.23.01_EN!E35</f>
        <v>0</v>
      </c>
      <c r="F35" s="185">
        <f>S.23.01_EN!F35</f>
        <v>0</v>
      </c>
      <c r="G35" s="185">
        <f>S.23.01_EN!G35</f>
        <v>0</v>
      </c>
      <c r="H35" s="185">
        <f>S.23.01_EN!H35</f>
        <v>0</v>
      </c>
      <c r="I35" s="185">
        <f>S.23.01_EN!I35</f>
        <v>0</v>
      </c>
      <c r="J35" s="84"/>
      <c r="K35" s="84"/>
      <c r="L35" s="70"/>
      <c r="M35" s="70"/>
      <c r="N35" s="70"/>
      <c r="O35" s="70"/>
      <c r="P35" s="70"/>
      <c r="Q35" s="70"/>
    </row>
    <row r="36" spans="1:17" x14ac:dyDescent="0.2">
      <c r="A36" s="70"/>
      <c r="B36" s="70"/>
      <c r="C36" s="108" t="s">
        <v>579</v>
      </c>
      <c r="D36" s="124" t="s">
        <v>102</v>
      </c>
      <c r="E36" s="125">
        <f>S.23.01_EN!E36</f>
        <v>0</v>
      </c>
      <c r="F36" s="126">
        <f>S.23.01_EN!F36</f>
        <v>0</v>
      </c>
      <c r="G36" s="126">
        <f>S.23.01_EN!G36</f>
        <v>0</v>
      </c>
      <c r="H36" s="126">
        <f>S.23.01_EN!H36</f>
        <v>0</v>
      </c>
      <c r="I36" s="126">
        <f>S.23.01_EN!I36</f>
        <v>0</v>
      </c>
      <c r="J36" s="84"/>
      <c r="K36" s="84"/>
      <c r="L36" s="70"/>
      <c r="M36" s="70"/>
      <c r="N36" s="70"/>
      <c r="O36" s="70"/>
      <c r="P36" s="70"/>
      <c r="Q36" s="70"/>
    </row>
    <row r="37" spans="1:17" ht="12" thickBot="1" x14ac:dyDescent="0.25">
      <c r="A37" s="70"/>
      <c r="B37" s="70"/>
      <c r="C37" s="127" t="s">
        <v>561</v>
      </c>
      <c r="D37" s="128" t="s">
        <v>103</v>
      </c>
      <c r="E37" s="129">
        <f>S.23.01_EN!E37</f>
        <v>10128867</v>
      </c>
      <c r="F37" s="130">
        <f>S.23.01_EN!F37</f>
        <v>7827304</v>
      </c>
      <c r="G37" s="130">
        <f>S.23.01_EN!G37</f>
        <v>920147</v>
      </c>
      <c r="H37" s="130">
        <f>S.23.01_EN!H37</f>
        <v>1381416</v>
      </c>
      <c r="I37" s="130">
        <f>S.23.01_EN!I37</f>
        <v>0</v>
      </c>
      <c r="J37" s="84"/>
      <c r="K37" s="84"/>
      <c r="L37" s="70"/>
      <c r="M37" s="70"/>
      <c r="N37" s="70"/>
      <c r="O37" s="70"/>
      <c r="P37" s="70"/>
      <c r="Q37" s="70"/>
    </row>
    <row r="38" spans="1:17" x14ac:dyDescent="0.2">
      <c r="A38" s="70"/>
      <c r="B38" s="70"/>
      <c r="C38" s="104"/>
      <c r="D38" s="84"/>
      <c r="E38" s="84"/>
      <c r="F38" s="84"/>
      <c r="G38" s="84"/>
      <c r="H38" s="84"/>
      <c r="I38" s="84"/>
      <c r="J38" s="84"/>
      <c r="K38" s="84"/>
      <c r="L38" s="70"/>
      <c r="M38" s="70"/>
      <c r="N38" s="70"/>
      <c r="O38" s="70"/>
      <c r="P38" s="70"/>
      <c r="Q38" s="70"/>
    </row>
    <row r="39" spans="1:17" x14ac:dyDescent="0.2">
      <c r="A39" s="70"/>
      <c r="B39" s="70"/>
      <c r="C39" s="104"/>
      <c r="D39" s="84"/>
      <c r="E39" s="84"/>
      <c r="F39" s="84"/>
      <c r="G39" s="84"/>
      <c r="H39" s="84"/>
      <c r="I39" s="84"/>
      <c r="J39" s="84"/>
      <c r="K39" s="84"/>
      <c r="L39" s="70"/>
      <c r="M39" s="70"/>
      <c r="N39" s="70"/>
      <c r="O39" s="70"/>
      <c r="P39" s="70"/>
      <c r="Q39" s="70"/>
    </row>
    <row r="40" spans="1:17" x14ac:dyDescent="0.2">
      <c r="A40" s="70"/>
      <c r="B40" s="70"/>
      <c r="C40" s="24" t="s">
        <v>526</v>
      </c>
      <c r="D40" s="84"/>
      <c r="E40" s="84"/>
      <c r="F40" s="84"/>
      <c r="G40" s="84"/>
      <c r="H40" s="84"/>
      <c r="I40" s="84"/>
      <c r="J40" s="84"/>
      <c r="K40" s="84"/>
      <c r="L40" s="70"/>
      <c r="M40" s="70"/>
      <c r="N40" s="70"/>
      <c r="O40" s="70"/>
      <c r="P40" s="70"/>
      <c r="Q40" s="70"/>
    </row>
    <row r="41" spans="1:17" x14ac:dyDescent="0.2">
      <c r="A41" s="70"/>
      <c r="B41" s="70"/>
      <c r="C41" s="104"/>
      <c r="D41" s="84"/>
      <c r="E41" s="84"/>
      <c r="F41" s="84"/>
      <c r="G41" s="84"/>
      <c r="H41" s="84"/>
      <c r="I41" s="84"/>
      <c r="J41" s="84"/>
      <c r="K41" s="84"/>
      <c r="L41" s="70"/>
      <c r="M41" s="70"/>
      <c r="N41" s="70"/>
      <c r="O41" s="70"/>
      <c r="P41" s="70"/>
      <c r="Q41" s="70"/>
    </row>
    <row r="42" spans="1:17" ht="34.5" thickBot="1" x14ac:dyDescent="0.25">
      <c r="A42" s="70"/>
      <c r="B42" s="70"/>
      <c r="C42" s="71" t="e">
        <f>_entity&amp;CHAR(10)&amp;"au"&amp;_sdateFR&amp;CHAR(10)&amp;_multiplierFR</f>
        <v>#REF!</v>
      </c>
      <c r="D42" s="71"/>
      <c r="E42" s="28" t="s">
        <v>188</v>
      </c>
      <c r="F42" s="72" t="s">
        <v>521</v>
      </c>
      <c r="G42" s="72" t="s">
        <v>522</v>
      </c>
      <c r="H42" s="72" t="s">
        <v>523</v>
      </c>
      <c r="I42" s="72" t="s">
        <v>524</v>
      </c>
      <c r="J42" s="84"/>
      <c r="K42" s="84"/>
      <c r="L42" s="70"/>
      <c r="M42" s="70"/>
      <c r="N42" s="70"/>
      <c r="O42" s="70"/>
      <c r="P42" s="70"/>
      <c r="Q42" s="70"/>
    </row>
    <row r="43" spans="1:17" x14ac:dyDescent="0.2">
      <c r="A43" s="70"/>
      <c r="B43" s="70"/>
      <c r="C43" s="105"/>
      <c r="D43" s="131"/>
      <c r="E43" s="107" t="s">
        <v>193</v>
      </c>
      <c r="F43" s="107" t="s">
        <v>194</v>
      </c>
      <c r="G43" s="107" t="s">
        <v>195</v>
      </c>
      <c r="H43" s="107" t="s">
        <v>196</v>
      </c>
      <c r="I43" s="107" t="s">
        <v>197</v>
      </c>
      <c r="J43" s="84"/>
      <c r="K43" s="84"/>
      <c r="L43" s="70"/>
      <c r="M43" s="70"/>
      <c r="N43" s="70"/>
      <c r="O43" s="70"/>
      <c r="P43" s="70"/>
      <c r="Q43" s="70"/>
    </row>
    <row r="44" spans="1:17" x14ac:dyDescent="0.2">
      <c r="A44" s="70"/>
      <c r="B44" s="70"/>
      <c r="C44" s="108" t="s">
        <v>580</v>
      </c>
      <c r="D44" s="132"/>
      <c r="E44" s="110"/>
      <c r="F44" s="110"/>
      <c r="G44" s="110"/>
      <c r="H44" s="110"/>
      <c r="I44" s="110"/>
      <c r="J44" s="84"/>
      <c r="K44" s="84"/>
      <c r="L44" s="70"/>
      <c r="M44" s="70"/>
      <c r="N44" s="70"/>
      <c r="O44" s="70"/>
      <c r="P44" s="70"/>
      <c r="Q44" s="70"/>
    </row>
    <row r="45" spans="1:17" x14ac:dyDescent="0.2">
      <c r="A45" s="70"/>
      <c r="B45" s="70"/>
      <c r="C45" s="229" t="s">
        <v>543</v>
      </c>
      <c r="D45" s="230" t="s">
        <v>104</v>
      </c>
      <c r="E45" s="153">
        <f>S.23.01_EN!E45</f>
        <v>0</v>
      </c>
      <c r="F45" s="235"/>
      <c r="G45" s="235"/>
      <c r="H45" s="90">
        <f>S.23.01_EN!H45</f>
        <v>0</v>
      </c>
      <c r="I45" s="235"/>
      <c r="J45" s="84"/>
      <c r="K45" s="84"/>
      <c r="L45" s="70"/>
      <c r="M45" s="70"/>
      <c r="N45" s="70"/>
      <c r="O45" s="70"/>
      <c r="P45" s="70"/>
      <c r="Q45" s="70"/>
    </row>
    <row r="46" spans="1:17" ht="22.5" x14ac:dyDescent="0.2">
      <c r="A46" s="70"/>
      <c r="B46" s="70"/>
      <c r="C46" s="113" t="s">
        <v>544</v>
      </c>
      <c r="D46" s="114" t="s">
        <v>106</v>
      </c>
      <c r="E46" s="115">
        <f>S.23.01_EN!E46</f>
        <v>0</v>
      </c>
      <c r="F46" s="178"/>
      <c r="G46" s="178"/>
      <c r="H46" s="93">
        <f>S.23.01_EN!H46</f>
        <v>0</v>
      </c>
      <c r="I46" s="178"/>
      <c r="J46" s="84"/>
      <c r="K46" s="84"/>
      <c r="L46" s="70"/>
      <c r="M46" s="70"/>
      <c r="N46" s="70"/>
      <c r="O46" s="70"/>
      <c r="P46" s="70"/>
      <c r="Q46" s="70"/>
    </row>
    <row r="47" spans="1:17" x14ac:dyDescent="0.2">
      <c r="A47" s="70"/>
      <c r="B47" s="70"/>
      <c r="C47" s="113" t="s">
        <v>545</v>
      </c>
      <c r="D47" s="114" t="s">
        <v>108</v>
      </c>
      <c r="E47" s="115">
        <f>S.23.01_EN!E47</f>
        <v>0</v>
      </c>
      <c r="F47" s="178"/>
      <c r="G47" s="178"/>
      <c r="H47" s="93">
        <f>S.23.01_EN!H47</f>
        <v>0</v>
      </c>
      <c r="I47" s="93">
        <f>S.23.01_EN!I47</f>
        <v>0</v>
      </c>
      <c r="J47" s="84"/>
      <c r="K47" s="84"/>
      <c r="L47" s="70"/>
      <c r="M47" s="70"/>
      <c r="N47" s="70"/>
      <c r="O47" s="70"/>
      <c r="P47" s="70"/>
      <c r="Q47" s="70"/>
    </row>
    <row r="48" spans="1:17" ht="12" customHeight="1" x14ac:dyDescent="0.2">
      <c r="A48" s="70"/>
      <c r="B48" s="70"/>
      <c r="C48" s="113" t="s">
        <v>546</v>
      </c>
      <c r="D48" s="114" t="s">
        <v>114</v>
      </c>
      <c r="E48" s="115">
        <f>S.23.01_EN!E48</f>
        <v>0</v>
      </c>
      <c r="F48" s="178"/>
      <c r="G48" s="178"/>
      <c r="H48" s="178"/>
      <c r="I48" s="178"/>
      <c r="J48" s="84"/>
      <c r="K48" s="84"/>
      <c r="L48" s="70"/>
      <c r="M48" s="70"/>
      <c r="N48" s="70"/>
      <c r="O48" s="70"/>
      <c r="P48" s="70"/>
      <c r="Q48" s="70"/>
    </row>
    <row r="49" spans="1:17" x14ac:dyDescent="0.2">
      <c r="A49" s="70"/>
      <c r="B49" s="70"/>
      <c r="C49" s="113" t="s">
        <v>547</v>
      </c>
      <c r="D49" s="114" t="s">
        <v>112</v>
      </c>
      <c r="E49" s="115">
        <f>S.23.01_EN!E49</f>
        <v>0</v>
      </c>
      <c r="F49" s="178"/>
      <c r="G49" s="178"/>
      <c r="H49" s="93">
        <f>S.23.01_EN!H49</f>
        <v>0</v>
      </c>
      <c r="I49" s="178"/>
      <c r="J49" s="84"/>
      <c r="K49" s="84"/>
      <c r="L49" s="70"/>
      <c r="M49" s="70"/>
      <c r="N49" s="70"/>
      <c r="O49" s="70"/>
      <c r="P49" s="70"/>
      <c r="Q49" s="70"/>
    </row>
    <row r="50" spans="1:17" x14ac:dyDescent="0.2">
      <c r="A50" s="70"/>
      <c r="B50" s="70"/>
      <c r="C50" s="113" t="s">
        <v>548</v>
      </c>
      <c r="D50" s="114" t="s">
        <v>116</v>
      </c>
      <c r="E50" s="115">
        <f>S.23.01_EN!E50</f>
        <v>0</v>
      </c>
      <c r="F50" s="178"/>
      <c r="G50" s="178"/>
      <c r="H50" s="93">
        <f>S.23.01_EN!H50</f>
        <v>0</v>
      </c>
      <c r="I50" s="93"/>
      <c r="J50" s="84"/>
      <c r="K50" s="84"/>
      <c r="L50" s="70"/>
      <c r="M50" s="70"/>
      <c r="N50" s="70"/>
      <c r="O50" s="70"/>
      <c r="P50" s="70"/>
      <c r="Q50" s="70"/>
    </row>
    <row r="51" spans="1:17" ht="22.5" x14ac:dyDescent="0.2">
      <c r="A51" s="70"/>
      <c r="B51" s="70"/>
      <c r="C51" s="113" t="s">
        <v>581</v>
      </c>
      <c r="D51" s="114" t="s">
        <v>118</v>
      </c>
      <c r="E51" s="115">
        <f>S.23.01_EN!E51</f>
        <v>0</v>
      </c>
      <c r="F51" s="178"/>
      <c r="G51" s="178"/>
      <c r="H51" s="93">
        <f>S.23.01_EN!H51</f>
        <v>0</v>
      </c>
      <c r="I51" s="93">
        <f>S.23.01_EN!I51</f>
        <v>0</v>
      </c>
      <c r="J51" s="84"/>
      <c r="K51" s="84"/>
      <c r="L51" s="70"/>
      <c r="M51" s="70"/>
      <c r="N51" s="70"/>
      <c r="O51" s="70"/>
      <c r="P51" s="70"/>
      <c r="Q51" s="70"/>
    </row>
    <row r="52" spans="1:17" x14ac:dyDescent="0.2">
      <c r="A52" s="70"/>
      <c r="B52" s="70"/>
      <c r="C52" s="113" t="s">
        <v>582</v>
      </c>
      <c r="D52" s="114" t="s">
        <v>120</v>
      </c>
      <c r="E52" s="115">
        <f>S.23.01_EN!E52</f>
        <v>0</v>
      </c>
      <c r="F52" s="178"/>
      <c r="G52" s="178"/>
      <c r="H52" s="93">
        <f>S.23.01_EN!H52</f>
        <v>0</v>
      </c>
      <c r="I52" s="93">
        <f>S.23.01_EN!I52</f>
        <v>0</v>
      </c>
      <c r="J52" s="84"/>
      <c r="K52" s="84"/>
      <c r="L52" s="70"/>
      <c r="M52" s="70"/>
      <c r="N52" s="70"/>
      <c r="O52" s="70"/>
      <c r="P52" s="70"/>
      <c r="Q52" s="70"/>
    </row>
    <row r="53" spans="1:17" x14ac:dyDescent="0.2">
      <c r="A53" s="70"/>
      <c r="B53" s="70"/>
      <c r="C53" s="231" t="s">
        <v>583</v>
      </c>
      <c r="D53" s="232" t="s">
        <v>122</v>
      </c>
      <c r="E53" s="193">
        <f>S.23.01_EN!E53</f>
        <v>0</v>
      </c>
      <c r="F53" s="236"/>
      <c r="G53" s="236"/>
      <c r="H53" s="185">
        <f>S.23.01_EN!H53</f>
        <v>0</v>
      </c>
      <c r="I53" s="185">
        <f>S.23.01_EN!I53</f>
        <v>0</v>
      </c>
      <c r="J53" s="84"/>
      <c r="K53" s="84"/>
      <c r="L53" s="70"/>
      <c r="M53" s="70"/>
      <c r="N53" s="70"/>
      <c r="O53" s="70"/>
      <c r="P53" s="70"/>
      <c r="Q53" s="70"/>
    </row>
    <row r="54" spans="1:17" x14ac:dyDescent="0.2">
      <c r="A54" s="70"/>
      <c r="B54" s="70"/>
      <c r="C54" s="108" t="s">
        <v>549</v>
      </c>
      <c r="D54" s="133" t="s">
        <v>124</v>
      </c>
      <c r="E54" s="125">
        <f>S.23.01_EN!E54</f>
        <v>0</v>
      </c>
      <c r="F54" s="179"/>
      <c r="G54" s="179"/>
      <c r="H54" s="126">
        <f>S.23.01_EN!H54</f>
        <v>0</v>
      </c>
      <c r="I54" s="126">
        <f>S.23.01_EN!I54</f>
        <v>0</v>
      </c>
      <c r="J54" s="84"/>
      <c r="K54" s="84"/>
      <c r="L54" s="70"/>
      <c r="M54" s="70"/>
      <c r="N54" s="70"/>
      <c r="O54" s="70"/>
      <c r="P54" s="70"/>
      <c r="Q54" s="70"/>
    </row>
    <row r="55" spans="1:17" x14ac:dyDescent="0.2">
      <c r="A55" s="70"/>
      <c r="B55" s="70"/>
      <c r="C55" s="108" t="s">
        <v>584</v>
      </c>
      <c r="D55" s="133"/>
      <c r="E55" s="276"/>
      <c r="F55" s="179"/>
      <c r="G55" s="179"/>
      <c r="H55" s="179"/>
      <c r="I55" s="179"/>
      <c r="J55" s="84"/>
      <c r="K55" s="84"/>
      <c r="L55" s="70"/>
      <c r="M55" s="70"/>
      <c r="N55" s="70"/>
      <c r="O55" s="70"/>
      <c r="P55" s="70"/>
      <c r="Q55" s="70"/>
    </row>
    <row r="56" spans="1:17" ht="22.5" x14ac:dyDescent="0.2">
      <c r="A56" s="70"/>
      <c r="B56" s="70"/>
      <c r="C56" s="59" t="s">
        <v>585</v>
      </c>
      <c r="D56" s="230" t="s">
        <v>126</v>
      </c>
      <c r="E56" s="153">
        <f>S.23.01_EN!E56</f>
        <v>0</v>
      </c>
      <c r="F56" s="237">
        <f>S.23.01_EN!F56</f>
        <v>0</v>
      </c>
      <c r="G56" s="237">
        <f>S.23.01_EN!G56</f>
        <v>0</v>
      </c>
      <c r="H56" s="237">
        <f>S.23.01_EN!H56</f>
        <v>0</v>
      </c>
      <c r="I56" s="238"/>
      <c r="J56" s="84"/>
      <c r="K56" s="84"/>
      <c r="L56" s="70"/>
      <c r="M56" s="70"/>
      <c r="N56" s="70"/>
      <c r="O56" s="70"/>
      <c r="P56" s="70"/>
      <c r="Q56" s="70"/>
    </row>
    <row r="57" spans="1:17" x14ac:dyDescent="0.2">
      <c r="A57" s="70"/>
      <c r="B57" s="70"/>
      <c r="C57" s="113" t="s">
        <v>586</v>
      </c>
      <c r="D57" s="114" t="s">
        <v>128</v>
      </c>
      <c r="E57" s="115">
        <f>S.23.01_EN!E57</f>
        <v>0</v>
      </c>
      <c r="F57" s="93">
        <f>S.23.01_EN!F57</f>
        <v>0</v>
      </c>
      <c r="G57" s="93">
        <f>S.23.01_EN!G57</f>
        <v>0</v>
      </c>
      <c r="H57" s="93">
        <f>S.23.01_EN!H57</f>
        <v>0</v>
      </c>
      <c r="I57" s="93">
        <f>S.23.01_EN!I57</f>
        <v>0</v>
      </c>
      <c r="J57" s="84"/>
      <c r="K57" s="84"/>
      <c r="L57" s="70"/>
      <c r="M57" s="70"/>
      <c r="N57" s="70"/>
      <c r="O57" s="70"/>
      <c r="P57" s="70"/>
      <c r="Q57" s="70"/>
    </row>
    <row r="58" spans="1:17" x14ac:dyDescent="0.2">
      <c r="A58" s="70"/>
      <c r="B58" s="70"/>
      <c r="C58" s="113" t="s">
        <v>587</v>
      </c>
      <c r="D58" s="114" t="s">
        <v>242</v>
      </c>
      <c r="E58" s="115">
        <f>S.23.01_EN!E58</f>
        <v>0</v>
      </c>
      <c r="F58" s="93">
        <f>S.23.01_EN!F58</f>
        <v>0</v>
      </c>
      <c r="G58" s="93">
        <f>S.23.01_EN!G58</f>
        <v>0</v>
      </c>
      <c r="H58" s="93">
        <f>S.23.01_EN!H58</f>
        <v>0</v>
      </c>
      <c r="I58" s="178"/>
      <c r="J58" s="84"/>
      <c r="K58" s="84"/>
      <c r="L58" s="70"/>
      <c r="M58" s="70"/>
      <c r="N58" s="70"/>
      <c r="O58" s="70"/>
      <c r="P58" s="70"/>
      <c r="Q58" s="70"/>
    </row>
    <row r="59" spans="1:17" x14ac:dyDescent="0.2">
      <c r="A59" s="70"/>
      <c r="B59" s="70"/>
      <c r="C59" s="231" t="s">
        <v>588</v>
      </c>
      <c r="D59" s="232" t="s">
        <v>244</v>
      </c>
      <c r="E59" s="193">
        <f>S.23.01_EN!E59</f>
        <v>0</v>
      </c>
      <c r="F59" s="185">
        <f>S.23.01_EN!F59</f>
        <v>0</v>
      </c>
      <c r="G59" s="185">
        <f>S.23.01_EN!G59</f>
        <v>0</v>
      </c>
      <c r="H59" s="185">
        <f>S.23.01_EN!H59</f>
        <v>0</v>
      </c>
      <c r="I59" s="236"/>
      <c r="J59" s="84"/>
      <c r="K59" s="84"/>
      <c r="L59" s="70"/>
      <c r="M59" s="70"/>
      <c r="N59" s="70"/>
      <c r="O59" s="70"/>
      <c r="P59" s="70"/>
      <c r="Q59" s="70"/>
    </row>
    <row r="60" spans="1:17" ht="22.5" x14ac:dyDescent="0.2">
      <c r="A60" s="70"/>
      <c r="B60" s="70"/>
      <c r="C60" s="108" t="s">
        <v>589</v>
      </c>
      <c r="D60" s="133"/>
      <c r="E60" s="276"/>
      <c r="F60" s="179"/>
      <c r="G60" s="179"/>
      <c r="H60" s="179"/>
      <c r="I60" s="179"/>
      <c r="J60" s="84"/>
      <c r="K60" s="84"/>
      <c r="L60" s="70"/>
      <c r="M60" s="70"/>
      <c r="N60" s="70"/>
      <c r="O60" s="70"/>
      <c r="P60" s="70"/>
      <c r="Q60" s="70"/>
    </row>
    <row r="61" spans="1:17" ht="22.5" x14ac:dyDescent="0.2">
      <c r="A61" s="70"/>
      <c r="B61" s="70"/>
      <c r="C61" s="229" t="s">
        <v>590</v>
      </c>
      <c r="D61" s="230" t="s">
        <v>247</v>
      </c>
      <c r="E61" s="153">
        <f>S.23.01_EN!E61</f>
        <v>0</v>
      </c>
      <c r="F61" s="90">
        <f>S.23.01_EN!F61</f>
        <v>0</v>
      </c>
      <c r="G61" s="90">
        <f>S.23.01_EN!G61</f>
        <v>0</v>
      </c>
      <c r="H61" s="90">
        <f>S.23.01_EN!H61</f>
        <v>0</v>
      </c>
      <c r="I61" s="90">
        <f>S.23.01_EN!I61</f>
        <v>0</v>
      </c>
      <c r="J61" s="84"/>
      <c r="K61" s="84"/>
      <c r="L61" s="70"/>
      <c r="M61" s="70"/>
      <c r="N61" s="70"/>
      <c r="O61" s="70"/>
      <c r="P61" s="70"/>
      <c r="Q61" s="70"/>
    </row>
    <row r="62" spans="1:17" ht="22.5" x14ac:dyDescent="0.2">
      <c r="A62" s="70"/>
      <c r="B62" s="70"/>
      <c r="C62" s="113" t="s">
        <v>591</v>
      </c>
      <c r="D62" s="114" t="s">
        <v>249</v>
      </c>
      <c r="E62" s="115">
        <f>S.23.01_EN!E62</f>
        <v>0</v>
      </c>
      <c r="F62" s="93">
        <f>S.23.01_EN!F62</f>
        <v>0</v>
      </c>
      <c r="G62" s="93">
        <f>S.23.01_EN!G62</f>
        <v>0</v>
      </c>
      <c r="H62" s="93">
        <f>S.23.01_EN!H62</f>
        <v>0</v>
      </c>
      <c r="I62" s="93">
        <f>S.23.01_EN!I62</f>
        <v>0</v>
      </c>
      <c r="J62" s="84"/>
      <c r="K62" s="84"/>
      <c r="L62" s="70"/>
      <c r="M62" s="70"/>
      <c r="N62" s="70"/>
      <c r="O62" s="70"/>
      <c r="P62" s="70"/>
      <c r="Q62" s="70"/>
    </row>
    <row r="63" spans="1:17" ht="33.75" x14ac:dyDescent="0.2">
      <c r="A63" s="70"/>
      <c r="B63" s="70"/>
      <c r="C63" s="113" t="s">
        <v>592</v>
      </c>
      <c r="D63" s="114" t="s">
        <v>132</v>
      </c>
      <c r="E63" s="115">
        <f>S.23.01_EN!E63</f>
        <v>10128867</v>
      </c>
      <c r="F63" s="93">
        <f>S.23.01_EN!F63</f>
        <v>7827304</v>
      </c>
      <c r="G63" s="93">
        <f>S.23.01_EN!G63</f>
        <v>920147</v>
      </c>
      <c r="H63" s="93">
        <f>S.23.01_EN!H63</f>
        <v>1381416</v>
      </c>
      <c r="I63" s="93">
        <f>S.23.01_EN!I63</f>
        <v>0</v>
      </c>
      <c r="J63" s="84"/>
      <c r="K63" s="84"/>
      <c r="L63" s="70"/>
      <c r="M63" s="70"/>
      <c r="N63" s="70"/>
      <c r="O63" s="70"/>
      <c r="P63" s="70"/>
      <c r="Q63" s="70"/>
    </row>
    <row r="64" spans="1:17" ht="22.5" x14ac:dyDescent="0.2">
      <c r="A64" s="70"/>
      <c r="B64" s="70"/>
      <c r="C64" s="113" t="s">
        <v>593</v>
      </c>
      <c r="D64" s="114" t="s">
        <v>134</v>
      </c>
      <c r="E64" s="115">
        <f>S.23.01_EN!E64</f>
        <v>10128867</v>
      </c>
      <c r="F64" s="93">
        <f>S.23.01_EN!F64</f>
        <v>7827304</v>
      </c>
      <c r="G64" s="93">
        <f>S.23.01_EN!G64</f>
        <v>920147</v>
      </c>
      <c r="H64" s="93">
        <f>S.23.01_EN!H64</f>
        <v>1381416</v>
      </c>
      <c r="I64" s="178"/>
      <c r="J64" s="84"/>
      <c r="K64" s="84"/>
      <c r="L64" s="70"/>
      <c r="M64" s="70"/>
      <c r="N64" s="70"/>
      <c r="O64" s="70"/>
      <c r="P64" s="70"/>
      <c r="Q64" s="70"/>
    </row>
    <row r="65" spans="1:17" ht="33.75" x14ac:dyDescent="0.2">
      <c r="A65" s="70"/>
      <c r="B65" s="70"/>
      <c r="C65" s="113" t="s">
        <v>594</v>
      </c>
      <c r="D65" s="114" t="s">
        <v>138</v>
      </c>
      <c r="E65" s="115">
        <f>S.23.01_EN!E65</f>
        <v>10128867</v>
      </c>
      <c r="F65" s="93">
        <f>S.23.01_EN!F65</f>
        <v>7827304</v>
      </c>
      <c r="G65" s="93">
        <f>S.23.01_EN!G65</f>
        <v>920147</v>
      </c>
      <c r="H65" s="93">
        <f>S.23.01_EN!H65</f>
        <v>1381416</v>
      </c>
      <c r="I65" s="93">
        <f>S.23.01_EN!I65</f>
        <v>0</v>
      </c>
      <c r="J65" s="84"/>
      <c r="K65" s="84"/>
      <c r="L65" s="70"/>
      <c r="M65" s="70"/>
      <c r="N65" s="70"/>
      <c r="O65" s="70"/>
      <c r="P65" s="70"/>
      <c r="Q65" s="70"/>
    </row>
    <row r="66" spans="1:17" ht="22.5" x14ac:dyDescent="0.2">
      <c r="A66" s="70"/>
      <c r="B66" s="70"/>
      <c r="C66" s="231" t="s">
        <v>595</v>
      </c>
      <c r="D66" s="232" t="s">
        <v>139</v>
      </c>
      <c r="E66" s="193">
        <f>S.23.01_EN!E66</f>
        <v>9467604</v>
      </c>
      <c r="F66" s="185">
        <f>S.23.01_EN!F66</f>
        <v>7827304</v>
      </c>
      <c r="G66" s="185">
        <f>S.23.01_EN!G66</f>
        <v>920147</v>
      </c>
      <c r="H66" s="185">
        <f>S.23.01_EN!H66</f>
        <v>720153</v>
      </c>
      <c r="I66" s="236"/>
      <c r="J66" s="84"/>
      <c r="K66" s="84"/>
      <c r="L66" s="70"/>
      <c r="M66" s="70"/>
      <c r="N66" s="70"/>
      <c r="O66" s="70"/>
      <c r="P66" s="70"/>
      <c r="Q66" s="70"/>
    </row>
    <row r="67" spans="1:17" x14ac:dyDescent="0.2">
      <c r="A67" s="70"/>
      <c r="B67" s="70"/>
      <c r="C67" s="108" t="s">
        <v>596</v>
      </c>
      <c r="D67" s="133" t="s">
        <v>143</v>
      </c>
      <c r="E67" s="125">
        <f>S.23.01_EN!E67</f>
        <v>3600764</v>
      </c>
      <c r="F67" s="179"/>
      <c r="G67" s="179"/>
      <c r="H67" s="179"/>
      <c r="I67" s="179"/>
      <c r="J67" s="84"/>
      <c r="K67" s="84"/>
      <c r="L67" s="70"/>
      <c r="M67" s="70"/>
      <c r="N67" s="70"/>
      <c r="O67" s="70"/>
      <c r="P67" s="70"/>
      <c r="Q67" s="70"/>
    </row>
    <row r="68" spans="1:17" ht="22.5" x14ac:dyDescent="0.2">
      <c r="A68" s="70"/>
      <c r="B68" s="70"/>
      <c r="C68" s="108" t="s">
        <v>597</v>
      </c>
      <c r="D68" s="133" t="s">
        <v>148</v>
      </c>
      <c r="E68" s="134">
        <f>S.23.01_EN!E68</f>
        <v>2.6293000000000002</v>
      </c>
      <c r="F68" s="179"/>
      <c r="G68" s="179"/>
      <c r="H68" s="179"/>
      <c r="I68" s="179"/>
      <c r="J68" s="84"/>
      <c r="K68" s="84"/>
      <c r="L68" s="70"/>
      <c r="M68" s="70"/>
      <c r="N68" s="70"/>
      <c r="O68" s="70"/>
      <c r="P68" s="70"/>
      <c r="Q68" s="70"/>
    </row>
    <row r="69" spans="1:17" ht="33.75" x14ac:dyDescent="0.2">
      <c r="A69" s="70"/>
      <c r="B69" s="70"/>
      <c r="C69" s="108" t="s">
        <v>598</v>
      </c>
      <c r="D69" s="133" t="s">
        <v>149</v>
      </c>
      <c r="E69" s="125">
        <f>S.23.01_EN!E69</f>
        <v>10128867</v>
      </c>
      <c r="F69" s="126">
        <f>S.23.01_EN!F69</f>
        <v>7827304</v>
      </c>
      <c r="G69" s="126">
        <f>S.23.01_EN!G69</f>
        <v>920147</v>
      </c>
      <c r="H69" s="126">
        <f>S.23.01_EN!H69</f>
        <v>1381416</v>
      </c>
      <c r="I69" s="126">
        <f>S.23.01_EN!I69</f>
        <v>0</v>
      </c>
      <c r="J69" s="84"/>
      <c r="K69" s="84"/>
      <c r="L69" s="70"/>
      <c r="M69" s="70"/>
      <c r="N69" s="70"/>
      <c r="O69" s="70"/>
      <c r="P69" s="70"/>
      <c r="Q69" s="70"/>
    </row>
    <row r="70" spans="1:17" x14ac:dyDescent="0.2">
      <c r="A70" s="70"/>
      <c r="B70" s="70"/>
      <c r="C70" s="108" t="s">
        <v>599</v>
      </c>
      <c r="D70" s="133" t="s">
        <v>151</v>
      </c>
      <c r="E70" s="125">
        <f>S.23.01_EN!E70</f>
        <v>4495554</v>
      </c>
      <c r="F70" s="179"/>
      <c r="G70" s="179"/>
      <c r="H70" s="179"/>
      <c r="I70" s="179"/>
      <c r="J70" s="84"/>
      <c r="K70" s="84"/>
      <c r="L70" s="70"/>
      <c r="M70" s="70"/>
      <c r="N70" s="70"/>
      <c r="O70" s="70"/>
      <c r="P70" s="70"/>
      <c r="Q70" s="70"/>
    </row>
    <row r="71" spans="1:17" ht="23.25" thickBot="1" x14ac:dyDescent="0.25">
      <c r="A71" s="70"/>
      <c r="B71" s="70"/>
      <c r="C71" s="127" t="s">
        <v>600</v>
      </c>
      <c r="D71" s="135" t="s">
        <v>152</v>
      </c>
      <c r="E71" s="136">
        <f>S.23.01_EN!E71</f>
        <v>2.2530999999999999</v>
      </c>
      <c r="F71" s="180"/>
      <c r="G71" s="180"/>
      <c r="H71" s="180"/>
      <c r="I71" s="180"/>
      <c r="J71" s="84"/>
      <c r="K71" s="84"/>
      <c r="L71" s="70"/>
      <c r="M71" s="70"/>
      <c r="N71" s="70"/>
      <c r="O71" s="70"/>
      <c r="P71" s="70"/>
      <c r="Q71" s="70"/>
    </row>
    <row r="72" spans="1:17" x14ac:dyDescent="0.2">
      <c r="A72" s="70"/>
      <c r="B72" s="70"/>
      <c r="C72" s="104"/>
      <c r="D72" s="84"/>
      <c r="E72" s="84"/>
      <c r="F72" s="84"/>
      <c r="G72" s="84"/>
      <c r="H72" s="84"/>
      <c r="I72" s="84"/>
      <c r="J72" s="84"/>
      <c r="K72" s="84"/>
      <c r="L72" s="70"/>
      <c r="M72" s="70"/>
      <c r="N72" s="70"/>
      <c r="O72" s="70"/>
      <c r="P72" s="70"/>
      <c r="Q72" s="70"/>
    </row>
    <row r="73" spans="1:17" x14ac:dyDescent="0.2">
      <c r="A73" s="70"/>
      <c r="B73" s="70"/>
      <c r="C73" s="104"/>
      <c r="D73" s="84"/>
      <c r="E73" s="84"/>
      <c r="F73" s="84"/>
      <c r="G73" s="84"/>
      <c r="H73" s="84"/>
      <c r="I73" s="84"/>
      <c r="J73" s="84"/>
      <c r="K73" s="84"/>
      <c r="L73" s="70"/>
      <c r="M73" s="70"/>
      <c r="N73" s="70"/>
      <c r="O73" s="70"/>
      <c r="P73" s="70"/>
      <c r="Q73" s="70"/>
    </row>
    <row r="74" spans="1:17" x14ac:dyDescent="0.2">
      <c r="A74" s="70"/>
      <c r="B74" s="70"/>
      <c r="C74" s="104"/>
      <c r="D74" s="84"/>
      <c r="E74" s="84"/>
      <c r="F74" s="84"/>
      <c r="G74" s="84"/>
      <c r="H74" s="84"/>
      <c r="I74" s="84"/>
      <c r="J74" s="84"/>
      <c r="K74" s="84"/>
      <c r="L74" s="70"/>
      <c r="M74" s="70"/>
      <c r="N74" s="70"/>
      <c r="O74" s="70"/>
      <c r="P74" s="70"/>
      <c r="Q74" s="70"/>
    </row>
    <row r="75" spans="1:17" x14ac:dyDescent="0.2">
      <c r="A75" s="70"/>
      <c r="B75" s="70"/>
      <c r="C75" s="24" t="s">
        <v>527</v>
      </c>
      <c r="D75" s="84"/>
      <c r="E75" s="84"/>
      <c r="F75" s="84"/>
      <c r="G75" s="84"/>
      <c r="H75" s="84"/>
      <c r="I75" s="84"/>
      <c r="J75" s="84"/>
      <c r="K75" s="84"/>
      <c r="L75" s="70"/>
      <c r="M75" s="70"/>
      <c r="N75" s="70"/>
      <c r="O75" s="70"/>
      <c r="P75" s="70"/>
      <c r="Q75" s="70"/>
    </row>
    <row r="76" spans="1:17" x14ac:dyDescent="0.2">
      <c r="A76" s="70"/>
      <c r="B76" s="70"/>
      <c r="C76" s="104"/>
      <c r="D76" s="84"/>
      <c r="E76" s="84"/>
      <c r="F76" s="84"/>
      <c r="G76" s="84"/>
      <c r="H76" s="84"/>
      <c r="I76" s="84"/>
      <c r="J76" s="84"/>
      <c r="K76" s="84"/>
      <c r="L76" s="70"/>
      <c r="M76" s="70"/>
      <c r="N76" s="70"/>
      <c r="O76" s="70"/>
      <c r="P76" s="70"/>
      <c r="Q76" s="70"/>
    </row>
    <row r="77" spans="1:17" ht="12" thickBot="1" x14ac:dyDescent="0.25">
      <c r="A77" s="70"/>
      <c r="B77" s="70"/>
      <c r="C77" s="71" t="e">
        <f>_entity&amp;CHAR(10)&amp;"au"&amp;_sdateFR&amp;CHAR(10)&amp;_multiplierFR</f>
        <v>#REF!</v>
      </c>
      <c r="D77" s="71"/>
      <c r="E77" s="28" t="s">
        <v>188</v>
      </c>
      <c r="F77" s="84"/>
      <c r="G77" s="84"/>
      <c r="H77" s="84"/>
      <c r="I77" s="84"/>
      <c r="J77" s="84"/>
      <c r="K77" s="84"/>
      <c r="L77" s="70"/>
      <c r="M77" s="70"/>
      <c r="N77" s="70"/>
      <c r="O77" s="70"/>
      <c r="P77" s="70"/>
      <c r="Q77" s="70"/>
    </row>
    <row r="78" spans="1:17" x14ac:dyDescent="0.2">
      <c r="A78" s="70"/>
      <c r="B78" s="70"/>
      <c r="C78" s="105"/>
      <c r="D78" s="106"/>
      <c r="E78" s="107" t="s">
        <v>258</v>
      </c>
      <c r="F78" s="84"/>
      <c r="G78" s="84"/>
      <c r="H78" s="84"/>
      <c r="I78" s="84"/>
      <c r="J78" s="84"/>
      <c r="K78" s="84"/>
      <c r="L78" s="70"/>
      <c r="M78" s="70"/>
      <c r="N78" s="70"/>
      <c r="O78" s="70"/>
      <c r="P78" s="70"/>
      <c r="Q78" s="70"/>
    </row>
    <row r="79" spans="1:17" x14ac:dyDescent="0.2">
      <c r="A79" s="70"/>
      <c r="B79" s="70"/>
      <c r="C79" s="108" t="s">
        <v>534</v>
      </c>
      <c r="D79" s="109"/>
      <c r="E79" s="119"/>
      <c r="F79" s="84"/>
      <c r="G79" s="84"/>
      <c r="H79" s="84"/>
      <c r="I79" s="84"/>
      <c r="J79" s="84"/>
      <c r="K79" s="84"/>
      <c r="L79" s="70"/>
      <c r="M79" s="70"/>
      <c r="N79" s="70"/>
      <c r="O79" s="70"/>
      <c r="P79" s="70"/>
      <c r="Q79" s="70"/>
    </row>
    <row r="80" spans="1:17" x14ac:dyDescent="0.2">
      <c r="A80" s="70"/>
      <c r="B80" s="70"/>
      <c r="C80" s="113" t="s">
        <v>535</v>
      </c>
      <c r="D80" s="120" t="s">
        <v>153</v>
      </c>
      <c r="E80" s="138">
        <f>S.23.01_EN!E80</f>
        <v>8418920</v>
      </c>
      <c r="F80" s="84"/>
      <c r="G80" s="84"/>
      <c r="H80" s="84"/>
      <c r="I80" s="84"/>
      <c r="J80" s="84"/>
      <c r="K80" s="84"/>
      <c r="L80" s="70"/>
      <c r="M80" s="70"/>
      <c r="N80" s="70"/>
      <c r="O80" s="70"/>
      <c r="P80" s="70"/>
      <c r="Q80" s="70"/>
    </row>
    <row r="81" spans="1:17" x14ac:dyDescent="0.2">
      <c r="A81" s="70"/>
      <c r="B81" s="70"/>
      <c r="C81" s="113" t="s">
        <v>536</v>
      </c>
      <c r="D81" s="120" t="s">
        <v>154</v>
      </c>
      <c r="E81" s="138">
        <f>S.23.01_EN!E81</f>
        <v>252117</v>
      </c>
      <c r="F81" s="84"/>
      <c r="G81" s="84"/>
      <c r="H81" s="84"/>
      <c r="I81" s="84"/>
      <c r="J81" s="84"/>
      <c r="K81" s="84"/>
      <c r="L81" s="70"/>
      <c r="M81" s="70"/>
      <c r="N81" s="70"/>
      <c r="O81" s="70"/>
      <c r="P81" s="70"/>
      <c r="Q81" s="70"/>
    </row>
    <row r="82" spans="1:17" x14ac:dyDescent="0.2">
      <c r="A82" s="70"/>
      <c r="B82" s="70"/>
      <c r="C82" s="113" t="s">
        <v>537</v>
      </c>
      <c r="D82" s="120" t="s">
        <v>155</v>
      </c>
      <c r="E82" s="138">
        <f>S.23.01_EN!E82</f>
        <v>305797</v>
      </c>
      <c r="F82" s="84"/>
      <c r="G82" s="84"/>
      <c r="H82" s="84"/>
      <c r="I82" s="84"/>
      <c r="J82" s="84"/>
      <c r="K82" s="84"/>
      <c r="L82" s="70"/>
      <c r="M82" s="70"/>
      <c r="N82" s="70"/>
      <c r="O82" s="70"/>
      <c r="P82" s="70"/>
      <c r="Q82" s="70"/>
    </row>
    <row r="83" spans="1:17" x14ac:dyDescent="0.2">
      <c r="A83" s="70"/>
      <c r="B83" s="70"/>
      <c r="C83" s="113" t="s">
        <v>538</v>
      </c>
      <c r="D83" s="120" t="s">
        <v>157</v>
      </c>
      <c r="E83" s="138">
        <f>S.23.01_EN!E83</f>
        <v>2349301</v>
      </c>
      <c r="F83" s="84"/>
      <c r="G83" s="84"/>
      <c r="H83" s="84"/>
      <c r="I83" s="84"/>
      <c r="J83" s="84"/>
      <c r="K83" s="84"/>
      <c r="L83" s="70"/>
      <c r="M83" s="70"/>
      <c r="N83" s="70"/>
      <c r="O83" s="70"/>
      <c r="P83" s="70"/>
      <c r="Q83" s="70"/>
    </row>
    <row r="84" spans="1:17" ht="22.5" x14ac:dyDescent="0.2">
      <c r="A84" s="70"/>
      <c r="B84" s="70"/>
      <c r="C84" s="113" t="s">
        <v>539</v>
      </c>
      <c r="D84" s="120" t="s">
        <v>159</v>
      </c>
      <c r="E84" s="138">
        <f>S.23.01_EN!E84</f>
        <v>0</v>
      </c>
      <c r="F84" s="84"/>
      <c r="G84" s="84"/>
      <c r="H84" s="84"/>
      <c r="I84" s="84"/>
      <c r="J84" s="84"/>
      <c r="K84" s="84"/>
      <c r="L84" s="70"/>
      <c r="M84" s="70"/>
      <c r="N84" s="70"/>
      <c r="O84" s="70"/>
      <c r="P84" s="70"/>
      <c r="Q84" s="70"/>
    </row>
    <row r="85" spans="1:17" x14ac:dyDescent="0.2">
      <c r="A85" s="70"/>
      <c r="B85" s="70"/>
      <c r="C85" s="113" t="s">
        <v>601</v>
      </c>
      <c r="D85" s="120" t="s">
        <v>161</v>
      </c>
      <c r="E85" s="138">
        <f>S.23.01_EN!E85</f>
        <v>33702</v>
      </c>
      <c r="F85" s="84"/>
      <c r="G85" s="84"/>
      <c r="H85" s="84"/>
      <c r="I85" s="84"/>
      <c r="J85" s="84"/>
      <c r="K85" s="84"/>
      <c r="L85" s="70"/>
      <c r="M85" s="70"/>
      <c r="N85" s="70"/>
      <c r="O85" s="70"/>
      <c r="P85" s="70"/>
      <c r="Q85" s="70"/>
    </row>
    <row r="86" spans="1:17" x14ac:dyDescent="0.2">
      <c r="A86" s="70"/>
      <c r="B86" s="70"/>
      <c r="C86" s="139" t="s">
        <v>534</v>
      </c>
      <c r="D86" s="122" t="s">
        <v>163</v>
      </c>
      <c r="E86" s="123">
        <f>S.23.01_EN!E86</f>
        <v>5478003</v>
      </c>
      <c r="F86" s="84"/>
      <c r="G86" s="84"/>
      <c r="H86" s="84"/>
      <c r="I86" s="84"/>
      <c r="J86" s="84"/>
      <c r="K86" s="84"/>
      <c r="L86" s="70"/>
      <c r="M86" s="70"/>
      <c r="N86" s="70"/>
      <c r="O86" s="70"/>
      <c r="P86" s="70"/>
      <c r="Q86" s="70"/>
    </row>
    <row r="87" spans="1:17" x14ac:dyDescent="0.2">
      <c r="A87" s="70"/>
      <c r="B87" s="70"/>
      <c r="C87" s="108" t="s">
        <v>540</v>
      </c>
      <c r="D87" s="140"/>
      <c r="E87" s="126"/>
      <c r="F87" s="84"/>
      <c r="G87" s="84"/>
      <c r="H87" s="84"/>
      <c r="I87" s="84"/>
      <c r="J87" s="84"/>
      <c r="K87" s="84"/>
      <c r="L87" s="70"/>
      <c r="M87" s="70"/>
      <c r="N87" s="70"/>
      <c r="O87" s="70"/>
      <c r="P87" s="70"/>
      <c r="Q87" s="70"/>
    </row>
    <row r="88" spans="1:17" x14ac:dyDescent="0.2">
      <c r="A88" s="70"/>
      <c r="B88" s="70"/>
      <c r="C88" s="111" t="s">
        <v>541</v>
      </c>
      <c r="D88" s="141" t="s">
        <v>165</v>
      </c>
      <c r="E88" s="142">
        <f>S.23.01_EN!E88</f>
        <v>3919476</v>
      </c>
      <c r="F88" s="84"/>
      <c r="G88" s="84"/>
      <c r="H88" s="84"/>
      <c r="I88" s="84"/>
      <c r="J88" s="84"/>
      <c r="K88" s="84"/>
      <c r="L88" s="70"/>
      <c r="M88" s="70"/>
      <c r="N88" s="70"/>
      <c r="O88" s="70"/>
      <c r="P88" s="70"/>
      <c r="Q88" s="70"/>
    </row>
    <row r="89" spans="1:17" x14ac:dyDescent="0.2">
      <c r="A89" s="70"/>
      <c r="B89" s="70"/>
      <c r="C89" s="121" t="s">
        <v>542</v>
      </c>
      <c r="D89" s="122" t="s">
        <v>167</v>
      </c>
      <c r="E89" s="143">
        <f>S.23.01_EN!E89</f>
        <v>269576</v>
      </c>
      <c r="F89" s="84"/>
      <c r="G89" s="84"/>
      <c r="H89" s="84"/>
      <c r="I89" s="84"/>
      <c r="J89" s="84"/>
      <c r="K89" s="84"/>
      <c r="L89" s="70"/>
      <c r="M89" s="70"/>
      <c r="N89" s="70"/>
      <c r="O89" s="70"/>
    </row>
    <row r="90" spans="1:17" ht="12" thickBot="1" x14ac:dyDescent="0.25">
      <c r="A90" s="70"/>
      <c r="B90" s="70"/>
      <c r="C90" s="127" t="s">
        <v>602</v>
      </c>
      <c r="D90" s="128" t="s">
        <v>168</v>
      </c>
      <c r="E90" s="129">
        <f>S.23.01_EN!E90</f>
        <v>4189052</v>
      </c>
      <c r="F90" s="84"/>
      <c r="G90" s="84"/>
      <c r="H90" s="84"/>
      <c r="I90" s="84"/>
      <c r="J90" s="84"/>
      <c r="K90" s="84"/>
      <c r="L90" s="70"/>
      <c r="M90" s="70"/>
      <c r="N90" s="70"/>
      <c r="O90" s="70"/>
    </row>
    <row r="91" spans="1:17" x14ac:dyDescent="0.2">
      <c r="A91" s="70"/>
      <c r="B91" s="70"/>
      <c r="C91" s="104"/>
      <c r="D91" s="84"/>
      <c r="E91" s="84"/>
      <c r="F91" s="84"/>
      <c r="G91" s="84"/>
      <c r="H91" s="84"/>
      <c r="I91" s="84"/>
      <c r="J91" s="84"/>
      <c r="K91" s="84"/>
      <c r="L91" s="70"/>
      <c r="M91" s="70"/>
      <c r="N91" s="70"/>
      <c r="O91" s="70"/>
    </row>
    <row r="92" spans="1:17" x14ac:dyDescent="0.2">
      <c r="A92" s="70"/>
      <c r="B92" s="70"/>
      <c r="C92" s="104"/>
      <c r="D92" s="84"/>
      <c r="E92" s="84"/>
      <c r="F92" s="84"/>
      <c r="G92" s="84"/>
      <c r="H92" s="84"/>
      <c r="I92" s="84"/>
      <c r="J92" s="84"/>
      <c r="K92" s="84"/>
      <c r="L92" s="70"/>
      <c r="M92" s="70"/>
      <c r="N92" s="70"/>
      <c r="O92" s="70"/>
    </row>
  </sheetData>
  <customSheetViews>
    <customSheetView guid="{CE99FD40-41F2-4E10-9D73-3081630A1721}" hiddenRows="1" hiddenColumns="1" state="hidden">
      <pane xSplit="3" ySplit="4" topLeftCell="E6" activePane="bottomRight" state="frozen"/>
      <selection pane="bottomRight" activeCell="H20" sqref="H20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6"/>
  <sheetViews>
    <sheetView showGridLines="0" workbookViewId="0">
      <pane ySplit="5" topLeftCell="A6" activePane="bottomLeft" state="frozen"/>
      <selection pane="bottomLeft" activeCell="M37" sqref="M37"/>
    </sheetView>
  </sheetViews>
  <sheetFormatPr defaultColWidth="11.1640625" defaultRowHeight="11.25" x14ac:dyDescent="0.2"/>
  <cols>
    <col min="1" max="1" width="11.5" style="3" customWidth="1"/>
    <col min="2" max="2" width="2" style="263" customWidth="1"/>
    <col min="3" max="3" width="47" style="264" customWidth="1"/>
    <col min="4" max="4" width="32.5" style="265" customWidth="1"/>
    <col min="5" max="5" width="9.33203125" style="265" hidden="1" customWidth="1"/>
    <col min="6" max="6" width="20.83203125" style="265" customWidth="1"/>
    <col min="7" max="7" width="6.5" style="265" customWidth="1"/>
    <col min="8" max="16384" width="11.1640625" style="3"/>
  </cols>
  <sheetData>
    <row r="1" spans="1:11" ht="12" thickBot="1" x14ac:dyDescent="0.25">
      <c r="A1" s="253" t="s">
        <v>52</v>
      </c>
      <c r="B1" s="103"/>
      <c r="C1" s="104"/>
      <c r="D1" s="84"/>
      <c r="E1" s="84"/>
      <c r="F1" s="84"/>
      <c r="G1" s="84"/>
      <c r="H1" s="103"/>
      <c r="I1" s="103"/>
      <c r="J1" s="103"/>
      <c r="K1" s="103"/>
    </row>
    <row r="2" spans="1:11" x14ac:dyDescent="0.2">
      <c r="A2" s="84"/>
      <c r="B2" s="84"/>
      <c r="C2" s="24"/>
      <c r="D2" s="84"/>
      <c r="E2" s="84"/>
      <c r="F2" s="84"/>
      <c r="G2" s="84"/>
      <c r="H2" s="84"/>
      <c r="I2" s="84"/>
      <c r="J2" s="84"/>
      <c r="K2" s="84"/>
    </row>
    <row r="3" spans="1:11" ht="21.75" customHeight="1" x14ac:dyDescent="0.2">
      <c r="A3" s="84"/>
      <c r="B3" s="84"/>
      <c r="C3" s="345" t="s">
        <v>953</v>
      </c>
      <c r="D3" s="345"/>
      <c r="E3" s="345"/>
      <c r="F3" s="345"/>
      <c r="G3" s="84"/>
      <c r="H3" s="84"/>
      <c r="I3" s="84"/>
      <c r="J3" s="84"/>
      <c r="K3" s="84"/>
    </row>
    <row r="4" spans="1:11" ht="34.5" thickBot="1" x14ac:dyDescent="0.25">
      <c r="A4" s="84"/>
      <c r="B4" s="84"/>
      <c r="C4" s="254" t="s">
        <v>377</v>
      </c>
      <c r="D4" s="346" t="s">
        <v>378</v>
      </c>
      <c r="E4" s="346"/>
      <c r="F4" s="254" t="s">
        <v>379</v>
      </c>
      <c r="G4" s="84"/>
      <c r="H4" s="84"/>
      <c r="I4" s="84"/>
      <c r="J4" s="84"/>
      <c r="K4" s="84"/>
    </row>
    <row r="5" spans="1:11" hidden="1" x14ac:dyDescent="0.2">
      <c r="A5" s="84"/>
      <c r="B5" s="84"/>
      <c r="C5" s="255" t="s">
        <v>193</v>
      </c>
      <c r="D5" s="255" t="s">
        <v>194</v>
      </c>
      <c r="E5" s="255"/>
      <c r="F5" s="255" t="s">
        <v>195</v>
      </c>
      <c r="G5" s="84"/>
      <c r="H5" s="84"/>
      <c r="I5" s="84"/>
      <c r="J5" s="84"/>
      <c r="K5" s="84"/>
    </row>
    <row r="6" spans="1:11" x14ac:dyDescent="0.2">
      <c r="A6" s="84"/>
      <c r="B6" s="84"/>
      <c r="C6" s="325" t="s">
        <v>930</v>
      </c>
      <c r="D6" s="347" t="s">
        <v>670</v>
      </c>
      <c r="E6" s="347">
        <v>3046446379</v>
      </c>
      <c r="F6" s="326">
        <v>3380492</v>
      </c>
      <c r="G6" s="84"/>
      <c r="H6" s="84"/>
      <c r="I6" s="84"/>
      <c r="J6" s="84"/>
      <c r="K6" s="84"/>
    </row>
    <row r="7" spans="1:11" x14ac:dyDescent="0.2">
      <c r="A7" s="84"/>
      <c r="B7" s="84"/>
      <c r="C7" s="113" t="s">
        <v>709</v>
      </c>
      <c r="D7" s="344" t="s">
        <v>669</v>
      </c>
      <c r="E7" s="344">
        <v>3412153671</v>
      </c>
      <c r="F7" s="256">
        <v>3440149</v>
      </c>
      <c r="G7" s="84"/>
      <c r="H7" s="84"/>
      <c r="I7" s="84"/>
      <c r="J7" s="84"/>
      <c r="K7" s="84"/>
    </row>
    <row r="8" spans="1:11" x14ac:dyDescent="0.2">
      <c r="A8" s="84"/>
      <c r="B8" s="84"/>
      <c r="C8" s="113" t="s">
        <v>707</v>
      </c>
      <c r="D8" s="344" t="s">
        <v>708</v>
      </c>
      <c r="E8" s="344">
        <v>911959024</v>
      </c>
      <c r="F8" s="256">
        <v>1929898</v>
      </c>
      <c r="G8" s="84"/>
      <c r="H8" s="84"/>
      <c r="I8" s="84"/>
      <c r="J8" s="84"/>
      <c r="K8" s="84"/>
    </row>
    <row r="9" spans="1:11" x14ac:dyDescent="0.2">
      <c r="A9" s="84"/>
      <c r="B9" s="84"/>
      <c r="C9" s="113" t="s">
        <v>708</v>
      </c>
      <c r="D9" s="344" t="s">
        <v>702</v>
      </c>
      <c r="E9" s="344">
        <v>1270003019</v>
      </c>
      <c r="F9" s="256">
        <v>572596</v>
      </c>
      <c r="G9" s="84"/>
      <c r="H9" s="84"/>
      <c r="I9" s="84"/>
      <c r="J9" s="84"/>
      <c r="K9" s="84"/>
    </row>
    <row r="10" spans="1:11" x14ac:dyDescent="0.2">
      <c r="A10" s="84"/>
      <c r="B10" s="84"/>
      <c r="C10" s="113" t="s">
        <v>929</v>
      </c>
      <c r="D10" s="344"/>
      <c r="E10" s="344"/>
      <c r="F10" s="256">
        <v>266447</v>
      </c>
      <c r="G10" s="84"/>
      <c r="H10" s="84"/>
      <c r="I10" s="84"/>
      <c r="J10" s="84"/>
      <c r="K10" s="84"/>
    </row>
    <row r="11" spans="1:11" hidden="1" x14ac:dyDescent="0.2">
      <c r="A11" s="84"/>
      <c r="B11" s="84"/>
      <c r="C11" s="113"/>
      <c r="D11" s="344"/>
      <c r="E11" s="344"/>
      <c r="F11" s="256"/>
      <c r="G11" s="84"/>
      <c r="H11" s="84"/>
      <c r="I11" s="84"/>
      <c r="J11" s="84"/>
      <c r="K11" s="84"/>
    </row>
    <row r="12" spans="1:11" hidden="1" x14ac:dyDescent="0.2">
      <c r="A12" s="84"/>
      <c r="B12" s="84"/>
      <c r="C12" s="113"/>
      <c r="D12" s="344"/>
      <c r="E12" s="344"/>
      <c r="F12" s="256"/>
      <c r="G12" s="84"/>
      <c r="H12" s="84"/>
      <c r="I12" s="84"/>
      <c r="J12" s="84"/>
      <c r="K12" s="84"/>
    </row>
    <row r="13" spans="1:11" hidden="1" x14ac:dyDescent="0.2">
      <c r="A13" s="84"/>
      <c r="B13" s="84"/>
      <c r="C13" s="113"/>
      <c r="D13" s="344"/>
      <c r="E13" s="344"/>
      <c r="F13" s="256"/>
      <c r="G13" s="84"/>
      <c r="H13" s="84"/>
      <c r="I13" s="84"/>
      <c r="J13" s="84"/>
      <c r="K13" s="84"/>
    </row>
    <row r="14" spans="1:11" hidden="1" x14ac:dyDescent="0.2">
      <c r="A14" s="84"/>
      <c r="B14" s="84"/>
      <c r="C14" s="113"/>
      <c r="D14" s="344"/>
      <c r="E14" s="344"/>
      <c r="F14" s="256"/>
      <c r="G14" s="84"/>
      <c r="H14" s="84"/>
      <c r="I14" s="84"/>
      <c r="J14" s="84"/>
      <c r="K14" s="84"/>
    </row>
    <row r="15" spans="1:11" hidden="1" x14ac:dyDescent="0.2">
      <c r="A15" s="84"/>
      <c r="B15" s="84"/>
      <c r="C15" s="113"/>
      <c r="D15" s="344"/>
      <c r="E15" s="344"/>
      <c r="F15" s="256"/>
      <c r="G15" s="84"/>
      <c r="H15" s="84"/>
      <c r="I15" s="84"/>
      <c r="J15" s="84"/>
      <c r="K15" s="84"/>
    </row>
    <row r="16" spans="1:11" ht="12" thickBot="1" x14ac:dyDescent="0.25">
      <c r="A16" s="84"/>
      <c r="B16" s="84"/>
      <c r="C16" s="257" t="s">
        <v>302</v>
      </c>
      <c r="D16" s="339" t="s">
        <v>302</v>
      </c>
      <c r="E16" s="339" t="s">
        <v>302</v>
      </c>
      <c r="F16" s="258" t="s">
        <v>302</v>
      </c>
      <c r="G16" s="84"/>
      <c r="H16" s="84"/>
      <c r="I16" s="84"/>
      <c r="J16" s="84"/>
      <c r="K16" s="84"/>
    </row>
    <row r="17" spans="1:11" x14ac:dyDescent="0.2">
      <c r="A17" s="84"/>
      <c r="B17" s="84"/>
      <c r="C17" s="84"/>
      <c r="D17" s="84"/>
      <c r="E17" s="84"/>
      <c r="F17" s="259"/>
      <c r="G17" s="84"/>
      <c r="H17" s="84"/>
      <c r="I17" s="84"/>
      <c r="J17" s="84"/>
      <c r="K17" s="84"/>
    </row>
    <row r="18" spans="1:11" hidden="1" x14ac:dyDescent="0.2">
      <c r="A18" s="84"/>
      <c r="B18" s="84"/>
      <c r="C18" s="108"/>
      <c r="D18" s="109"/>
      <c r="E18" s="109"/>
      <c r="F18" s="260" t="s">
        <v>323</v>
      </c>
      <c r="G18" s="84"/>
      <c r="H18" s="84"/>
      <c r="I18" s="84"/>
      <c r="J18" s="84"/>
      <c r="K18" s="84"/>
    </row>
    <row r="19" spans="1:11" x14ac:dyDescent="0.2">
      <c r="A19" s="84"/>
      <c r="B19" s="84"/>
      <c r="C19" s="340" t="s">
        <v>650</v>
      </c>
      <c r="D19" s="340"/>
      <c r="E19" s="266"/>
      <c r="F19" s="261"/>
      <c r="G19" s="84"/>
      <c r="H19" s="84"/>
      <c r="I19" s="84"/>
      <c r="J19" s="84"/>
      <c r="K19" s="84"/>
    </row>
    <row r="20" spans="1:11" x14ac:dyDescent="0.2">
      <c r="A20" s="84"/>
      <c r="B20" s="84"/>
      <c r="C20" s="341" t="s">
        <v>380</v>
      </c>
      <c r="D20" s="341"/>
      <c r="E20" s="267" t="s">
        <v>71</v>
      </c>
      <c r="F20" s="256">
        <v>9589582</v>
      </c>
      <c r="G20" s="84"/>
      <c r="H20" s="84"/>
      <c r="I20" s="84"/>
      <c r="J20" s="84"/>
      <c r="K20" s="84"/>
    </row>
    <row r="21" spans="1:11" x14ac:dyDescent="0.2">
      <c r="A21" s="84"/>
      <c r="B21" s="84"/>
      <c r="C21" s="341" t="s">
        <v>381</v>
      </c>
      <c r="D21" s="341"/>
      <c r="E21" s="267" t="s">
        <v>61</v>
      </c>
      <c r="F21" s="256">
        <v>-4674167</v>
      </c>
      <c r="G21" s="84"/>
      <c r="H21" s="84"/>
      <c r="I21" s="84"/>
      <c r="J21" s="84"/>
      <c r="K21" s="84"/>
    </row>
    <row r="22" spans="1:11" ht="19.5" customHeight="1" x14ac:dyDescent="0.2">
      <c r="A22" s="84"/>
      <c r="B22" s="84"/>
      <c r="C22" s="341" t="s">
        <v>382</v>
      </c>
      <c r="D22" s="341"/>
      <c r="E22" s="267" t="s">
        <v>79</v>
      </c>
      <c r="F22" s="256" t="s">
        <v>302</v>
      </c>
      <c r="G22" s="84"/>
      <c r="H22" s="84"/>
      <c r="I22" s="84"/>
      <c r="J22" s="84"/>
      <c r="K22" s="84"/>
    </row>
    <row r="23" spans="1:11" x14ac:dyDescent="0.2">
      <c r="A23" s="84"/>
      <c r="B23" s="84"/>
      <c r="C23" s="342" t="s">
        <v>651</v>
      </c>
      <c r="D23" s="342"/>
      <c r="E23" s="267" t="s">
        <v>87</v>
      </c>
      <c r="F23" s="256">
        <v>4495554</v>
      </c>
      <c r="G23" s="84"/>
      <c r="H23" s="84"/>
      <c r="I23" s="84"/>
      <c r="J23" s="84"/>
      <c r="K23" s="84"/>
    </row>
    <row r="24" spans="1:11" x14ac:dyDescent="0.2">
      <c r="A24" s="84"/>
      <c r="B24" s="84"/>
      <c r="C24" s="341" t="s">
        <v>383</v>
      </c>
      <c r="D24" s="341"/>
      <c r="E24" s="267" t="s">
        <v>89</v>
      </c>
      <c r="F24" s="256"/>
      <c r="G24" s="84"/>
      <c r="H24" s="84"/>
      <c r="I24" s="84"/>
      <c r="J24" s="84"/>
      <c r="K24" s="84"/>
    </row>
    <row r="25" spans="1:11" x14ac:dyDescent="0.2">
      <c r="A25" s="84"/>
      <c r="B25" s="84"/>
      <c r="C25" s="342" t="s">
        <v>652</v>
      </c>
      <c r="D25" s="342"/>
      <c r="E25" s="267" t="s">
        <v>91</v>
      </c>
      <c r="F25" s="256">
        <v>4495554</v>
      </c>
      <c r="G25" s="84"/>
      <c r="H25" s="84"/>
      <c r="I25" s="84"/>
      <c r="J25" s="84"/>
      <c r="K25" s="84"/>
    </row>
    <row r="26" spans="1:11" x14ac:dyDescent="0.2">
      <c r="A26" s="84"/>
      <c r="B26" s="84"/>
      <c r="C26" s="342" t="s">
        <v>384</v>
      </c>
      <c r="D26" s="342"/>
      <c r="E26" s="267"/>
      <c r="F26" s="262"/>
      <c r="G26" s="84"/>
      <c r="H26" s="84"/>
      <c r="I26" s="84"/>
      <c r="J26" s="84"/>
      <c r="K26" s="84"/>
    </row>
    <row r="27" spans="1:11" x14ac:dyDescent="0.2">
      <c r="A27" s="84"/>
      <c r="B27" s="84"/>
      <c r="C27" s="338" t="s">
        <v>385</v>
      </c>
      <c r="D27" s="338"/>
      <c r="E27" s="267" t="s">
        <v>104</v>
      </c>
      <c r="F27" s="256"/>
      <c r="G27" s="84"/>
      <c r="H27" s="84"/>
      <c r="I27" s="84"/>
      <c r="J27" s="84"/>
      <c r="K27" s="84"/>
    </row>
    <row r="28" spans="1:11" x14ac:dyDescent="0.2">
      <c r="A28" s="84"/>
      <c r="B28" s="84"/>
      <c r="C28" s="338" t="s">
        <v>653</v>
      </c>
      <c r="D28" s="338"/>
      <c r="E28" s="267" t="s">
        <v>106</v>
      </c>
      <c r="F28" s="256">
        <v>-419861</v>
      </c>
      <c r="G28" s="84"/>
      <c r="H28" s="84"/>
      <c r="I28" s="84"/>
      <c r="J28" s="84"/>
      <c r="K28" s="84"/>
    </row>
    <row r="29" spans="1:11" x14ac:dyDescent="0.2">
      <c r="A29" s="84"/>
      <c r="B29" s="84"/>
      <c r="C29" s="338" t="s">
        <v>386</v>
      </c>
      <c r="D29" s="338"/>
      <c r="E29" s="267" t="s">
        <v>126</v>
      </c>
      <c r="F29" s="256"/>
      <c r="G29" s="84"/>
      <c r="H29" s="84"/>
      <c r="I29" s="84"/>
      <c r="J29" s="84"/>
      <c r="K29" s="84"/>
    </row>
    <row r="30" spans="1:11" ht="19.5" customHeight="1" x14ac:dyDescent="0.2">
      <c r="A30" s="84"/>
      <c r="B30" s="84"/>
      <c r="C30" s="338" t="s">
        <v>654</v>
      </c>
      <c r="D30" s="338"/>
      <c r="E30" s="267" t="s">
        <v>128</v>
      </c>
      <c r="F30" s="256"/>
      <c r="G30" s="84"/>
      <c r="H30" s="84"/>
      <c r="I30" s="84"/>
      <c r="J30" s="84"/>
      <c r="K30" s="84"/>
    </row>
    <row r="31" spans="1:11" ht="12" customHeight="1" x14ac:dyDescent="0.2">
      <c r="A31" s="84"/>
      <c r="B31" s="84"/>
      <c r="C31" s="338" t="s">
        <v>387</v>
      </c>
      <c r="D31" s="338"/>
      <c r="E31" s="268" t="s">
        <v>242</v>
      </c>
      <c r="F31" s="256"/>
      <c r="G31" s="84"/>
      <c r="H31" s="84"/>
      <c r="I31" s="84"/>
      <c r="J31" s="84"/>
      <c r="K31" s="84"/>
    </row>
    <row r="32" spans="1:11" ht="12" customHeight="1" x14ac:dyDescent="0.2">
      <c r="A32" s="84"/>
      <c r="B32" s="84"/>
      <c r="C32" s="338" t="s">
        <v>655</v>
      </c>
      <c r="D32" s="338"/>
      <c r="E32" s="268" t="s">
        <v>244</v>
      </c>
      <c r="F32" s="256"/>
      <c r="G32" s="84"/>
      <c r="H32" s="84"/>
      <c r="I32" s="84"/>
      <c r="J32" s="84"/>
      <c r="K32" s="84"/>
    </row>
    <row r="33" spans="1:11" x14ac:dyDescent="0.2">
      <c r="A33" s="84"/>
      <c r="B33" s="84"/>
      <c r="C33" s="338" t="s">
        <v>656</v>
      </c>
      <c r="D33" s="338"/>
      <c r="E33" s="268" t="s">
        <v>394</v>
      </c>
      <c r="F33" s="256"/>
      <c r="G33" s="84"/>
      <c r="H33" s="84"/>
      <c r="I33" s="84"/>
      <c r="J33" s="84"/>
      <c r="K33" s="84"/>
    </row>
    <row r="34" spans="1:11" x14ac:dyDescent="0.2">
      <c r="A34" s="84"/>
      <c r="B34" s="84"/>
      <c r="C34" s="342" t="s">
        <v>657</v>
      </c>
      <c r="D34" s="342"/>
      <c r="E34" s="268"/>
      <c r="F34" s="262"/>
      <c r="G34" s="84"/>
      <c r="H34" s="84"/>
      <c r="I34" s="84"/>
      <c r="J34" s="84"/>
      <c r="K34" s="84"/>
    </row>
    <row r="35" spans="1:11" x14ac:dyDescent="0.2">
      <c r="A35" s="84"/>
      <c r="B35" s="84"/>
      <c r="C35" s="338" t="s">
        <v>388</v>
      </c>
      <c r="D35" s="338"/>
      <c r="E35" s="268" t="s">
        <v>130</v>
      </c>
      <c r="F35" s="256"/>
      <c r="G35" s="84"/>
      <c r="H35" s="84"/>
      <c r="I35" s="84"/>
      <c r="J35" s="84"/>
      <c r="K35" s="84"/>
    </row>
    <row r="36" spans="1:11" ht="27.75" customHeight="1" x14ac:dyDescent="0.2">
      <c r="A36" s="84"/>
      <c r="B36" s="84"/>
      <c r="C36" s="338" t="s">
        <v>389</v>
      </c>
      <c r="D36" s="338"/>
      <c r="E36" s="268" t="s">
        <v>131</v>
      </c>
      <c r="F36" s="256"/>
      <c r="G36" s="84"/>
      <c r="H36" s="84"/>
      <c r="I36" s="84"/>
      <c r="J36" s="84"/>
      <c r="K36" s="84"/>
    </row>
    <row r="37" spans="1:11" ht="19.5" customHeight="1" x14ac:dyDescent="0.2">
      <c r="A37" s="84"/>
      <c r="B37" s="84"/>
      <c r="C37" s="338" t="s">
        <v>390</v>
      </c>
      <c r="D37" s="338"/>
      <c r="E37" s="268" t="s">
        <v>132</v>
      </c>
      <c r="F37" s="256"/>
      <c r="G37" s="84"/>
      <c r="H37" s="84"/>
      <c r="I37" s="84"/>
      <c r="J37" s="84"/>
      <c r="K37" s="84"/>
    </row>
    <row r="38" spans="1:11" ht="19.5" customHeight="1" x14ac:dyDescent="0.2">
      <c r="A38" s="84"/>
      <c r="B38" s="84"/>
      <c r="C38" s="338" t="s">
        <v>391</v>
      </c>
      <c r="D38" s="338"/>
      <c r="E38" s="268" t="s">
        <v>134</v>
      </c>
      <c r="F38" s="256"/>
      <c r="G38" s="84"/>
      <c r="H38" s="84"/>
      <c r="I38" s="84"/>
      <c r="J38" s="84"/>
      <c r="K38" s="84"/>
    </row>
    <row r="39" spans="1:11" x14ac:dyDescent="0.2">
      <c r="A39" s="84"/>
      <c r="B39" s="84"/>
      <c r="C39" s="338" t="s">
        <v>392</v>
      </c>
      <c r="D39" s="338"/>
      <c r="E39" s="268" t="s">
        <v>135</v>
      </c>
      <c r="F39" s="256"/>
      <c r="G39" s="84"/>
      <c r="H39" s="84"/>
      <c r="I39" s="84"/>
      <c r="J39" s="84"/>
      <c r="K39" s="84"/>
    </row>
    <row r="40" spans="1:11" ht="12" thickBot="1" x14ac:dyDescent="0.25">
      <c r="A40" s="84"/>
      <c r="B40" s="84"/>
      <c r="C40" s="343" t="s">
        <v>393</v>
      </c>
      <c r="D40" s="343"/>
      <c r="E40" s="269" t="s">
        <v>137</v>
      </c>
      <c r="F40" s="258"/>
      <c r="G40" s="84"/>
      <c r="H40" s="84"/>
      <c r="I40" s="84"/>
      <c r="J40" s="84"/>
      <c r="K40" s="84"/>
    </row>
    <row r="41" spans="1:11" x14ac:dyDescent="0.2">
      <c r="A41" s="84"/>
      <c r="B41" s="84"/>
      <c r="C41" s="104"/>
      <c r="D41" s="84"/>
      <c r="E41" s="84"/>
      <c r="F41" s="84"/>
      <c r="G41" s="84"/>
      <c r="H41" s="84"/>
      <c r="I41" s="84"/>
      <c r="J41" s="84"/>
      <c r="K41" s="84"/>
    </row>
    <row r="42" spans="1:11" x14ac:dyDescent="0.2">
      <c r="A42" s="84"/>
      <c r="B42" s="84"/>
      <c r="C42" s="104"/>
      <c r="D42" s="84"/>
      <c r="E42" s="84"/>
      <c r="F42" s="84"/>
      <c r="G42" s="84"/>
      <c r="H42" s="84"/>
      <c r="I42" s="84"/>
      <c r="J42" s="84"/>
      <c r="K42" s="84"/>
    </row>
    <row r="43" spans="1:11" x14ac:dyDescent="0.2">
      <c r="A43" s="84"/>
      <c r="B43" s="84"/>
      <c r="C43" s="24"/>
      <c r="D43" s="84"/>
      <c r="E43" s="84"/>
      <c r="F43" s="84"/>
      <c r="G43" s="84"/>
      <c r="H43" s="84"/>
      <c r="I43" s="84"/>
      <c r="J43" s="84"/>
      <c r="K43" s="84"/>
    </row>
    <row r="44" spans="1:11" x14ac:dyDescent="0.2">
      <c r="A44" s="84"/>
      <c r="B44" s="84"/>
      <c r="C44" s="104"/>
      <c r="D44" s="84"/>
      <c r="E44" s="84"/>
      <c r="F44" s="84"/>
      <c r="G44" s="84"/>
      <c r="H44" s="84"/>
      <c r="I44" s="84"/>
      <c r="J44" s="84"/>
      <c r="K44" s="84"/>
    </row>
    <row r="45" spans="1:11" x14ac:dyDescent="0.2">
      <c r="A45" s="84"/>
      <c r="B45" s="84"/>
      <c r="C45" s="104"/>
      <c r="D45" s="84"/>
      <c r="E45" s="84"/>
      <c r="F45" s="84"/>
      <c r="G45" s="84"/>
      <c r="H45" s="84"/>
      <c r="I45" s="84"/>
      <c r="J45" s="103"/>
      <c r="K45" s="103"/>
    </row>
    <row r="46" spans="1:11" x14ac:dyDescent="0.2">
      <c r="A46" s="84"/>
      <c r="B46" s="84"/>
      <c r="C46" s="104"/>
      <c r="D46" s="84"/>
      <c r="E46" s="84"/>
      <c r="F46" s="84"/>
      <c r="G46" s="84"/>
      <c r="H46" s="84"/>
      <c r="I46" s="84"/>
      <c r="J46" s="103"/>
      <c r="K46" s="103"/>
    </row>
  </sheetData>
  <customSheetViews>
    <customSheetView guid="{CE99FD40-41F2-4E10-9D73-3081630A1721}" showPageBreaks="1" showGridLines="0" printArea="1" hiddenRows="1" hiddenColumns="1">
      <pane ySplit="4" topLeftCell="A6" activePane="bottomLeft" state="frozen"/>
      <selection pane="bottomLeft" activeCell="M37" sqref="M37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35">
    <mergeCell ref="D15:E15"/>
    <mergeCell ref="C3:F3"/>
    <mergeCell ref="D4:E4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C40:D40"/>
    <mergeCell ref="C32:D32"/>
    <mergeCell ref="C33:D33"/>
    <mergeCell ref="C34:D34"/>
    <mergeCell ref="C35:D35"/>
    <mergeCell ref="C37:D37"/>
    <mergeCell ref="C38:D38"/>
    <mergeCell ref="C39:D39"/>
    <mergeCell ref="C29:D29"/>
    <mergeCell ref="D16:E16"/>
    <mergeCell ref="C19:D19"/>
    <mergeCell ref="C20:D20"/>
    <mergeCell ref="C36:D36"/>
    <mergeCell ref="C30:D30"/>
    <mergeCell ref="C31:D31"/>
    <mergeCell ref="C22:D22"/>
    <mergeCell ref="C23:D23"/>
    <mergeCell ref="C24:D24"/>
    <mergeCell ref="C25:D25"/>
    <mergeCell ref="C21:D21"/>
    <mergeCell ref="C26:D26"/>
    <mergeCell ref="C27:D27"/>
    <mergeCell ref="C28:D28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A1:X24"/>
  <sheetViews>
    <sheetView showGridLines="0" tabSelected="1" zoomScale="85" zoomScaleNormal="85" workbookViewId="0">
      <pane ySplit="3" topLeftCell="A4" activePane="bottomLeft" state="frozen"/>
      <selection pane="bottomLeft" activeCell="A19" sqref="A19"/>
    </sheetView>
  </sheetViews>
  <sheetFormatPr defaultColWidth="11.1640625" defaultRowHeight="12.75" x14ac:dyDescent="0.2"/>
  <cols>
    <col min="1" max="1" width="20.5" style="15" customWidth="1"/>
    <col min="2" max="2" width="90.33203125" style="15" customWidth="1"/>
    <col min="3" max="3" width="10.1640625" style="18" customWidth="1"/>
    <col min="4" max="4" width="10.1640625" style="18" hidden="1" customWidth="1"/>
    <col min="5" max="7" width="11.1640625" style="15" customWidth="1"/>
    <col min="8" max="8" width="16.33203125" style="6" customWidth="1"/>
    <col min="9" max="9" width="10.1640625" style="6" customWidth="1"/>
    <col min="10" max="10" width="9.5" style="6" customWidth="1"/>
    <col min="11" max="35" width="11.1640625" style="15" customWidth="1"/>
    <col min="36" max="16384" width="11.1640625" style="15"/>
  </cols>
  <sheetData>
    <row r="1" spans="1:24" ht="21" customHeight="1" x14ac:dyDescent="0.2">
      <c r="A1" s="8"/>
      <c r="B1" s="8"/>
      <c r="C1" s="328" t="s">
        <v>7</v>
      </c>
      <c r="D1" s="328"/>
      <c r="E1" s="8"/>
      <c r="F1" s="8"/>
      <c r="G1" s="8"/>
      <c r="H1" s="323"/>
      <c r="I1" s="323"/>
      <c r="J1" s="323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21" customHeight="1" x14ac:dyDescent="0.2">
      <c r="A2" s="8"/>
      <c r="B2" s="8"/>
      <c r="C2" s="9"/>
      <c r="D2" s="9"/>
      <c r="E2" s="8"/>
      <c r="F2" s="8"/>
      <c r="G2" s="8"/>
      <c r="H2" s="323"/>
      <c r="I2" s="323"/>
      <c r="J2" s="323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21" x14ac:dyDescent="0.2">
      <c r="A3" s="329" t="s">
        <v>49</v>
      </c>
      <c r="B3" s="329"/>
      <c r="C3" s="329"/>
      <c r="D3" s="329"/>
      <c r="E3" s="8"/>
      <c r="F3" s="8"/>
      <c r="G3" s="8"/>
      <c r="H3" s="323"/>
      <c r="I3" s="323"/>
      <c r="J3" s="323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x14ac:dyDescent="0.2">
      <c r="A4" s="10"/>
      <c r="B4" s="10"/>
      <c r="C4" s="11" t="s">
        <v>532</v>
      </c>
      <c r="D4" s="11" t="s">
        <v>533</v>
      </c>
      <c r="E4" s="8"/>
      <c r="F4" s="8"/>
      <c r="G4" s="8"/>
      <c r="H4" s="323"/>
      <c r="I4" s="323"/>
      <c r="J4" s="323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4.25" x14ac:dyDescent="0.2">
      <c r="A5" s="12" t="s">
        <v>395</v>
      </c>
      <c r="B5" s="12" t="s">
        <v>50</v>
      </c>
      <c r="C5" s="327" t="str">
        <f t="shared" ref="C5:C11" si="0">HYPERLINK("#"&amp;_bip_prefix&amp;$A5&amp;"_EN","link")</f>
        <v>link</v>
      </c>
      <c r="D5" s="13" t="str">
        <f t="shared" ref="D5:D13" si="1">HYPERLINK("#"&amp;_bip_prefix&amp;$A5&amp;"_FR","link")</f>
        <v>link</v>
      </c>
      <c r="E5" s="8"/>
      <c r="F5" s="8"/>
      <c r="G5" s="8"/>
      <c r="H5" s="323"/>
      <c r="I5" s="323"/>
      <c r="J5" s="323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4.25" x14ac:dyDescent="0.2">
      <c r="A6" s="14" t="s">
        <v>396</v>
      </c>
      <c r="B6" s="14" t="s">
        <v>51</v>
      </c>
      <c r="C6" s="327" t="str">
        <f t="shared" si="0"/>
        <v>link</v>
      </c>
      <c r="D6" s="13" t="str">
        <f t="shared" si="1"/>
        <v>link</v>
      </c>
      <c r="E6" s="8"/>
      <c r="F6" s="8"/>
      <c r="G6" s="8"/>
      <c r="H6" s="323"/>
      <c r="I6" s="323"/>
      <c r="J6" s="323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4.25" x14ac:dyDescent="0.2">
      <c r="A7" s="14" t="s">
        <v>397</v>
      </c>
      <c r="B7" s="14" t="s">
        <v>370</v>
      </c>
      <c r="C7" s="327" t="str">
        <f t="shared" si="0"/>
        <v>link</v>
      </c>
      <c r="D7" s="13" t="str">
        <f t="shared" si="1"/>
        <v>link</v>
      </c>
      <c r="E7" s="8"/>
      <c r="F7" s="8"/>
      <c r="G7" s="8"/>
      <c r="H7" s="323"/>
      <c r="I7" s="323"/>
      <c r="J7" s="323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4.25" x14ac:dyDescent="0.2">
      <c r="A8" s="14" t="s">
        <v>398</v>
      </c>
      <c r="B8" s="14" t="s">
        <v>370</v>
      </c>
      <c r="C8" s="327" t="str">
        <f t="shared" si="0"/>
        <v>link</v>
      </c>
      <c r="D8" s="13" t="str">
        <f t="shared" si="1"/>
        <v>link</v>
      </c>
      <c r="E8" s="8"/>
      <c r="F8" s="8"/>
      <c r="G8" s="8"/>
      <c r="H8" s="323"/>
      <c r="I8" s="323"/>
      <c r="J8" s="323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4.25" x14ac:dyDescent="0.2">
      <c r="A9" s="14" t="s">
        <v>399</v>
      </c>
      <c r="B9" s="14" t="s">
        <v>370</v>
      </c>
      <c r="C9" s="327" t="str">
        <f t="shared" si="0"/>
        <v>link</v>
      </c>
      <c r="D9" s="13" t="str">
        <f t="shared" si="1"/>
        <v>link</v>
      </c>
      <c r="E9" s="8"/>
      <c r="F9" s="8"/>
      <c r="G9" s="8"/>
      <c r="H9" s="323"/>
      <c r="I9" s="323"/>
      <c r="J9" s="32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4.25" x14ac:dyDescent="0.2">
      <c r="A10" s="14" t="s">
        <v>400</v>
      </c>
      <c r="B10" s="14" t="s">
        <v>371</v>
      </c>
      <c r="C10" s="327" t="str">
        <f t="shared" si="0"/>
        <v>link</v>
      </c>
      <c r="D10" s="13" t="str">
        <f t="shared" si="1"/>
        <v>link</v>
      </c>
      <c r="E10" s="8"/>
      <c r="F10" s="8"/>
      <c r="G10" s="8"/>
      <c r="H10" s="323"/>
      <c r="I10" s="323"/>
      <c r="J10" s="323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4.25" x14ac:dyDescent="0.2">
      <c r="A11" s="14" t="s">
        <v>401</v>
      </c>
      <c r="B11" s="14" t="s">
        <v>371</v>
      </c>
      <c r="C11" s="327" t="str">
        <f t="shared" si="0"/>
        <v>link</v>
      </c>
      <c r="D11" s="13" t="str">
        <f t="shared" si="1"/>
        <v>link</v>
      </c>
      <c r="E11" s="8"/>
      <c r="F11" s="8"/>
      <c r="G11" s="8"/>
      <c r="H11" s="323"/>
      <c r="I11" s="323"/>
      <c r="J11" s="323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4.25" x14ac:dyDescent="0.2">
      <c r="A12" s="14" t="s">
        <v>402</v>
      </c>
      <c r="B12" s="14" t="s">
        <v>955</v>
      </c>
      <c r="C12" s="327" t="str">
        <f>HYPERLINK("#"&amp;_bip_prefix&amp;$A12&amp;"_EN","link")</f>
        <v>link</v>
      </c>
      <c r="D12" s="13" t="str">
        <f t="shared" si="1"/>
        <v>link</v>
      </c>
      <c r="E12" s="8"/>
      <c r="F12" s="8"/>
      <c r="G12" s="8"/>
      <c r="H12" s="323"/>
      <c r="I12" s="323"/>
      <c r="J12" s="323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4.25" x14ac:dyDescent="0.2">
      <c r="A13" s="14" t="s">
        <v>403</v>
      </c>
      <c r="B13" s="14" t="s">
        <v>376</v>
      </c>
      <c r="C13" s="327" t="str">
        <f>HYPERLINK("#"&amp;_bip_prefix&amp;$A13&amp;"_EN","link")</f>
        <v>link</v>
      </c>
      <c r="D13" s="13" t="str">
        <f t="shared" si="1"/>
        <v>link</v>
      </c>
      <c r="E13" s="8"/>
      <c r="F13" s="8"/>
      <c r="G13" s="8"/>
      <c r="H13" s="323"/>
      <c r="I13" s="323"/>
      <c r="J13" s="323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4.25" x14ac:dyDescent="0.2">
      <c r="A14" s="14" t="s">
        <v>404</v>
      </c>
      <c r="B14" s="14" t="s">
        <v>375</v>
      </c>
      <c r="C14" s="327" t="str">
        <f>HYPERLINK("#"&amp;_bip_prefix&amp;$A14&amp;"_EN","link")</f>
        <v>link</v>
      </c>
      <c r="D14" s="13" t="str">
        <f>HYPERLINK("#"&amp;_bip_prefix&amp;$A14&amp;"_FR","link")</f>
        <v>link</v>
      </c>
      <c r="E14" s="8"/>
      <c r="F14" s="8"/>
      <c r="G14" s="8"/>
      <c r="H14" s="323"/>
      <c r="I14" s="323"/>
      <c r="J14" s="323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4.25" x14ac:dyDescent="0.2">
      <c r="A15" s="14"/>
      <c r="B15" s="14"/>
      <c r="C15" s="327"/>
      <c r="D15" s="13"/>
      <c r="E15" s="8"/>
      <c r="F15" s="8"/>
      <c r="G15" s="8"/>
      <c r="H15" s="323"/>
      <c r="I15" s="323"/>
      <c r="J15" s="323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3.5" thickBot="1" x14ac:dyDescent="0.25">
      <c r="A16" s="16"/>
      <c r="B16" s="16"/>
      <c r="C16" s="17"/>
      <c r="D16" s="17"/>
      <c r="E16" s="8"/>
      <c r="F16" s="8"/>
      <c r="G16" s="8"/>
      <c r="H16" s="323"/>
      <c r="I16" s="323"/>
      <c r="J16" s="32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2">
      <c r="A17" s="8"/>
      <c r="B17" s="8"/>
      <c r="C17" s="9"/>
      <c r="D17" s="9"/>
      <c r="E17" s="8"/>
      <c r="F17" s="8"/>
      <c r="G17" s="8"/>
      <c r="H17" s="323"/>
      <c r="I17" s="323"/>
      <c r="J17" s="32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x14ac:dyDescent="0.2">
      <c r="A18" s="8"/>
      <c r="B18" s="8"/>
      <c r="C18" s="9"/>
      <c r="D18" s="9"/>
      <c r="E18" s="8"/>
      <c r="F18" s="8"/>
      <c r="G18" s="8"/>
      <c r="H18" s="323"/>
      <c r="I18" s="323"/>
      <c r="J18" s="32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x14ac:dyDescent="0.2">
      <c r="A19" s="8"/>
      <c r="B19" s="8"/>
      <c r="C19" s="9"/>
      <c r="D19" s="9"/>
      <c r="E19" s="8"/>
      <c r="F19" s="8"/>
      <c r="G19" s="8"/>
      <c r="H19" s="323"/>
      <c r="I19" s="323"/>
      <c r="J19" s="323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x14ac:dyDescent="0.2">
      <c r="A20" s="8"/>
      <c r="B20" s="8"/>
      <c r="C20" s="9"/>
      <c r="D20" s="9"/>
      <c r="E20" s="8"/>
      <c r="F20" s="8"/>
      <c r="G20" s="8"/>
      <c r="H20" s="323"/>
      <c r="I20" s="323"/>
      <c r="J20" s="323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2">
      <c r="A21" s="8"/>
      <c r="B21" s="8"/>
      <c r="C21" s="9"/>
      <c r="D21" s="9"/>
      <c r="E21" s="8"/>
      <c r="F21" s="8"/>
      <c r="G21" s="8"/>
      <c r="H21" s="323"/>
      <c r="I21" s="323"/>
      <c r="J21" s="323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2">
      <c r="A22" s="8"/>
      <c r="B22" s="8"/>
      <c r="C22" s="9"/>
      <c r="D22" s="9"/>
      <c r="E22" s="8"/>
      <c r="F22" s="8"/>
      <c r="G22" s="8"/>
      <c r="H22" s="323"/>
      <c r="I22" s="323"/>
      <c r="J22" s="323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x14ac:dyDescent="0.2">
      <c r="A23" s="8"/>
      <c r="B23" s="8"/>
      <c r="C23" s="9"/>
      <c r="D23" s="9"/>
      <c r="E23" s="8"/>
      <c r="F23" s="8"/>
      <c r="G23" s="8"/>
      <c r="H23" s="323"/>
      <c r="I23" s="323"/>
      <c r="J23" s="323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x14ac:dyDescent="0.2">
      <c r="A24" s="8"/>
      <c r="B24" s="8"/>
      <c r="C24" s="9"/>
      <c r="D24" s="9"/>
      <c r="E24" s="8"/>
      <c r="F24" s="8"/>
      <c r="G24" s="8"/>
    </row>
  </sheetData>
  <customSheetViews>
    <customSheetView guid="{CE99FD40-41F2-4E10-9D73-3081630A1721}" scale="85" showGridLines="0" hiddenColumns="1">
      <pane ySplit="3" topLeftCell="A4" activePane="bottomLeft" state="frozen"/>
      <selection pane="bottomLeft" activeCell="A19" sqref="A19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59974974822229687"/>
  </sheetPr>
  <dimension ref="A1:R46"/>
  <sheetViews>
    <sheetView workbookViewId="0"/>
  </sheetViews>
  <sheetFormatPr defaultColWidth="11.1640625" defaultRowHeight="11.25" x14ac:dyDescent="0.2"/>
  <cols>
    <col min="1" max="1" width="11.5" style="293" customWidth="1"/>
    <col min="2" max="2" width="2" style="312" customWidth="1"/>
    <col min="3" max="3" width="47.33203125" style="313" customWidth="1"/>
    <col min="4" max="4" width="32.5" style="314" customWidth="1"/>
    <col min="5" max="5" width="6.33203125" style="314" hidden="1" customWidth="1"/>
    <col min="6" max="6" width="20.83203125" style="314" customWidth="1"/>
    <col min="7" max="7" width="16.83203125" style="314" customWidth="1"/>
    <col min="8" max="10" width="13.6640625" style="314" customWidth="1"/>
    <col min="11" max="11" width="11.1640625" style="314"/>
    <col min="12" max="12" width="11.1640625" style="312"/>
    <col min="13" max="16384" width="11.1640625" style="293"/>
  </cols>
  <sheetData>
    <row r="1" spans="1:18" ht="12" thickBot="1" x14ac:dyDescent="0.25">
      <c r="A1" s="289" t="s">
        <v>52</v>
      </c>
      <c r="B1" s="290"/>
      <c r="C1" s="291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0"/>
      <c r="P1" s="290"/>
      <c r="Q1" s="290"/>
      <c r="R1" s="290"/>
    </row>
    <row r="2" spans="1:18" x14ac:dyDescent="0.2">
      <c r="A2" s="292"/>
      <c r="B2" s="292"/>
      <c r="C2" s="294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ht="21.75" customHeight="1" x14ac:dyDescent="0.2">
      <c r="A3" s="292"/>
      <c r="B3" s="292"/>
      <c r="C3" s="355" t="s">
        <v>531</v>
      </c>
      <c r="D3" s="355"/>
      <c r="E3" s="355"/>
      <c r="F3" s="355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</row>
    <row r="4" spans="1:18" ht="23.25" thickBot="1" x14ac:dyDescent="0.25">
      <c r="A4" s="292"/>
      <c r="B4" s="292"/>
      <c r="C4" s="295" t="s">
        <v>528</v>
      </c>
      <c r="D4" s="356" t="s">
        <v>529</v>
      </c>
      <c r="E4" s="356"/>
      <c r="F4" s="295" t="s">
        <v>530</v>
      </c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</row>
    <row r="5" spans="1:18" hidden="1" x14ac:dyDescent="0.2">
      <c r="A5" s="292"/>
      <c r="B5" s="292"/>
      <c r="C5" s="296" t="s">
        <v>193</v>
      </c>
      <c r="D5" s="296" t="s">
        <v>194</v>
      </c>
      <c r="E5" s="296"/>
      <c r="F5" s="296" t="s">
        <v>195</v>
      </c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</row>
    <row r="6" spans="1:18" x14ac:dyDescent="0.2">
      <c r="A6" s="292"/>
      <c r="B6" s="292"/>
      <c r="C6" s="316" t="e">
        <f>#REF!</f>
        <v>#REF!</v>
      </c>
      <c r="D6" s="357" t="e">
        <f>#REF!</f>
        <v>#REF!</v>
      </c>
      <c r="E6" s="357" t="e">
        <f>#REF!</f>
        <v>#REF!</v>
      </c>
      <c r="F6" s="297">
        <f>S.25.03_EN!F6</f>
        <v>3380492</v>
      </c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</row>
    <row r="7" spans="1:18" x14ac:dyDescent="0.2">
      <c r="A7" s="292"/>
      <c r="B7" s="292"/>
      <c r="C7" s="315" t="e">
        <f>#REF!</f>
        <v>#REF!</v>
      </c>
      <c r="D7" s="352" t="e">
        <f>#REF!</f>
        <v>#REF!</v>
      </c>
      <c r="E7" s="352" t="e">
        <f>#REF!</f>
        <v>#REF!</v>
      </c>
      <c r="F7" s="298">
        <f>S.25.03_EN!F7</f>
        <v>3440149</v>
      </c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</row>
    <row r="8" spans="1:18" x14ac:dyDescent="0.2">
      <c r="A8" s="292"/>
      <c r="B8" s="292"/>
      <c r="C8" s="315" t="e">
        <f>#REF!</f>
        <v>#REF!</v>
      </c>
      <c r="D8" s="352" t="e">
        <f>#REF!</f>
        <v>#REF!</v>
      </c>
      <c r="E8" s="352" t="e">
        <f>#REF!</f>
        <v>#REF!</v>
      </c>
      <c r="F8" s="298">
        <f>S.25.03_EN!F8</f>
        <v>1929898</v>
      </c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</row>
    <row r="9" spans="1:18" x14ac:dyDescent="0.2">
      <c r="A9" s="292"/>
      <c r="B9" s="292"/>
      <c r="C9" s="315" t="e">
        <f>#REF!</f>
        <v>#REF!</v>
      </c>
      <c r="D9" s="352" t="e">
        <f>#REF!</f>
        <v>#REF!</v>
      </c>
      <c r="E9" s="352" t="e">
        <f>#REF!</f>
        <v>#REF!</v>
      </c>
      <c r="F9" s="298">
        <f>S.25.03_EN!F9</f>
        <v>572596</v>
      </c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</row>
    <row r="10" spans="1:18" x14ac:dyDescent="0.2">
      <c r="A10" s="292"/>
      <c r="B10" s="292"/>
      <c r="C10" s="315" t="e">
        <f>#REF!</f>
        <v>#REF!</v>
      </c>
      <c r="D10" s="352" t="e">
        <f>#REF!</f>
        <v>#REF!</v>
      </c>
      <c r="E10" s="352" t="e">
        <f>#REF!</f>
        <v>#REF!</v>
      </c>
      <c r="F10" s="298">
        <f>S.25.03_EN!F10</f>
        <v>266447</v>
      </c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</row>
    <row r="11" spans="1:18" x14ac:dyDescent="0.2">
      <c r="A11" s="292"/>
      <c r="B11" s="292"/>
      <c r="C11" s="315" t="e">
        <f>#REF!</f>
        <v>#REF!</v>
      </c>
      <c r="D11" s="352" t="e">
        <f>#REF!</f>
        <v>#REF!</v>
      </c>
      <c r="E11" s="352" t="e">
        <f>#REF!</f>
        <v>#REF!</v>
      </c>
      <c r="F11" s="298">
        <f>S.25.03_EN!F11</f>
        <v>0</v>
      </c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</row>
    <row r="12" spans="1:18" x14ac:dyDescent="0.2">
      <c r="A12" s="292"/>
      <c r="B12" s="292"/>
      <c r="C12" s="315" t="e">
        <f>#REF!</f>
        <v>#REF!</v>
      </c>
      <c r="D12" s="352" t="e">
        <f>#REF!</f>
        <v>#REF!</v>
      </c>
      <c r="E12" s="352" t="e">
        <f>#REF!</f>
        <v>#REF!</v>
      </c>
      <c r="F12" s="298">
        <f>S.25.03_EN!F12</f>
        <v>0</v>
      </c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</row>
    <row r="13" spans="1:18" x14ac:dyDescent="0.2">
      <c r="A13" s="292"/>
      <c r="B13" s="292"/>
      <c r="C13" s="315" t="e">
        <f>#REF!</f>
        <v>#REF!</v>
      </c>
      <c r="D13" s="352" t="e">
        <f>#REF!</f>
        <v>#REF!</v>
      </c>
      <c r="E13" s="352" t="e">
        <f>#REF!</f>
        <v>#REF!</v>
      </c>
      <c r="F13" s="298">
        <f>S.25.03_EN!F13</f>
        <v>0</v>
      </c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</row>
    <row r="14" spans="1:18" x14ac:dyDescent="0.2">
      <c r="A14" s="292"/>
      <c r="B14" s="292"/>
      <c r="C14" s="315" t="e">
        <f>#REF!</f>
        <v>#REF!</v>
      </c>
      <c r="D14" s="352" t="e">
        <f>#REF!</f>
        <v>#REF!</v>
      </c>
      <c r="E14" s="352" t="e">
        <f>#REF!</f>
        <v>#REF!</v>
      </c>
      <c r="F14" s="298">
        <f>S.25.03_EN!F14</f>
        <v>0</v>
      </c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</row>
    <row r="15" spans="1:18" x14ac:dyDescent="0.2">
      <c r="A15" s="292"/>
      <c r="B15" s="292"/>
      <c r="C15" s="315" t="e">
        <f>#REF!</f>
        <v>#REF!</v>
      </c>
      <c r="D15" s="352" t="e">
        <f>#REF!</f>
        <v>#REF!</v>
      </c>
      <c r="E15" s="352" t="e">
        <f>#REF!</f>
        <v>#REF!</v>
      </c>
      <c r="F15" s="298">
        <f>S.25.03_EN!F15</f>
        <v>0</v>
      </c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</row>
    <row r="16" spans="1:18" ht="12" thickBot="1" x14ac:dyDescent="0.25">
      <c r="A16" s="292"/>
      <c r="B16" s="292"/>
      <c r="C16" s="299" t="e">
        <f>#REF!</f>
        <v>#REF!</v>
      </c>
      <c r="D16" s="353" t="e">
        <f>#REF!</f>
        <v>#REF!</v>
      </c>
      <c r="E16" s="353" t="e">
        <f>#REF!</f>
        <v>#REF!</v>
      </c>
      <c r="F16" s="300" t="str">
        <f>S.25.03_EN!F16</f>
        <v/>
      </c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</row>
    <row r="17" spans="1:18" x14ac:dyDescent="0.2">
      <c r="A17" s="292"/>
      <c r="B17" s="292"/>
      <c r="C17" s="292"/>
      <c r="D17" s="292"/>
      <c r="E17" s="292"/>
      <c r="F17" s="301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</row>
    <row r="18" spans="1:18" hidden="1" x14ac:dyDescent="0.2">
      <c r="A18" s="292"/>
      <c r="B18" s="292"/>
      <c r="C18" s="302"/>
      <c r="D18" s="303"/>
      <c r="E18" s="303"/>
      <c r="F18" s="304" t="s">
        <v>323</v>
      </c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</row>
    <row r="19" spans="1:18" x14ac:dyDescent="0.2">
      <c r="A19" s="292"/>
      <c r="B19" s="292"/>
      <c r="C19" s="354" t="s">
        <v>650</v>
      </c>
      <c r="D19" s="354"/>
      <c r="E19" s="305"/>
      <c r="F19" s="306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</row>
    <row r="20" spans="1:18" x14ac:dyDescent="0.2">
      <c r="A20" s="292"/>
      <c r="B20" s="292"/>
      <c r="C20" s="350" t="s">
        <v>380</v>
      </c>
      <c r="D20" s="350"/>
      <c r="E20" s="307" t="s">
        <v>71</v>
      </c>
      <c r="F20" s="298">
        <f>S.25.03_EN!F20</f>
        <v>9589582</v>
      </c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</row>
    <row r="21" spans="1:18" x14ac:dyDescent="0.2">
      <c r="A21" s="292"/>
      <c r="B21" s="292"/>
      <c r="C21" s="350" t="s">
        <v>381</v>
      </c>
      <c r="D21" s="350"/>
      <c r="E21" s="307" t="s">
        <v>61</v>
      </c>
      <c r="F21" s="298">
        <f>S.25.03_EN!F21</f>
        <v>-4674167</v>
      </c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</row>
    <row r="22" spans="1:18" ht="19.5" customHeight="1" x14ac:dyDescent="0.2">
      <c r="A22" s="292"/>
      <c r="B22" s="292"/>
      <c r="C22" s="350" t="s">
        <v>382</v>
      </c>
      <c r="D22" s="350"/>
      <c r="E22" s="307" t="s">
        <v>79</v>
      </c>
      <c r="F22" s="298" t="str">
        <f>S.25.03_EN!F22</f>
        <v/>
      </c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</row>
    <row r="23" spans="1:18" x14ac:dyDescent="0.2">
      <c r="A23" s="292"/>
      <c r="B23" s="292"/>
      <c r="C23" s="351" t="s">
        <v>651</v>
      </c>
      <c r="D23" s="351"/>
      <c r="E23" s="307" t="s">
        <v>87</v>
      </c>
      <c r="F23" s="298">
        <f>S.25.03_EN!F23</f>
        <v>4495554</v>
      </c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</row>
    <row r="24" spans="1:18" x14ac:dyDescent="0.2">
      <c r="A24" s="292"/>
      <c r="B24" s="292"/>
      <c r="C24" s="350" t="s">
        <v>383</v>
      </c>
      <c r="D24" s="350"/>
      <c r="E24" s="307" t="s">
        <v>89</v>
      </c>
      <c r="F24" s="298">
        <f>S.25.03_EN!F24</f>
        <v>0</v>
      </c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</row>
    <row r="25" spans="1:18" x14ac:dyDescent="0.2">
      <c r="A25" s="292"/>
      <c r="B25" s="292"/>
      <c r="C25" s="351" t="s">
        <v>652</v>
      </c>
      <c r="D25" s="351"/>
      <c r="E25" s="307" t="s">
        <v>91</v>
      </c>
      <c r="F25" s="298">
        <f>S.25.03_EN!F25</f>
        <v>4495554</v>
      </c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</row>
    <row r="26" spans="1:18" x14ac:dyDescent="0.2">
      <c r="A26" s="292"/>
      <c r="B26" s="292"/>
      <c r="C26" s="351" t="s">
        <v>384</v>
      </c>
      <c r="D26" s="351"/>
      <c r="E26" s="307"/>
      <c r="F26" s="308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</row>
    <row r="27" spans="1:18" x14ac:dyDescent="0.2">
      <c r="A27" s="292"/>
      <c r="B27" s="292"/>
      <c r="C27" s="348" t="s">
        <v>385</v>
      </c>
      <c r="D27" s="348"/>
      <c r="E27" s="307" t="s">
        <v>104</v>
      </c>
      <c r="F27" s="298">
        <f>S.25.03_EN!F27</f>
        <v>0</v>
      </c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</row>
    <row r="28" spans="1:18" x14ac:dyDescent="0.2">
      <c r="A28" s="292"/>
      <c r="B28" s="292"/>
      <c r="C28" s="348" t="s">
        <v>653</v>
      </c>
      <c r="D28" s="348"/>
      <c r="E28" s="307" t="s">
        <v>106</v>
      </c>
      <c r="F28" s="298">
        <f>S.25.03_EN!F28</f>
        <v>-419861</v>
      </c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</row>
    <row r="29" spans="1:18" x14ac:dyDescent="0.2">
      <c r="A29" s="292"/>
      <c r="B29" s="292"/>
      <c r="C29" s="348" t="s">
        <v>386</v>
      </c>
      <c r="D29" s="348"/>
      <c r="E29" s="307" t="s">
        <v>126</v>
      </c>
      <c r="F29" s="298">
        <f>S.25.03_EN!F29</f>
        <v>0</v>
      </c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</row>
    <row r="30" spans="1:18" ht="19.5" customHeight="1" x14ac:dyDescent="0.2">
      <c r="A30" s="292"/>
      <c r="B30" s="292"/>
      <c r="C30" s="348" t="s">
        <v>654</v>
      </c>
      <c r="D30" s="348"/>
      <c r="E30" s="307" t="s">
        <v>128</v>
      </c>
      <c r="F30" s="309">
        <f>S.25.03_EN!F30</f>
        <v>0</v>
      </c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</row>
    <row r="31" spans="1:18" ht="12" customHeight="1" x14ac:dyDescent="0.2">
      <c r="A31" s="292"/>
      <c r="B31" s="292"/>
      <c r="C31" s="348" t="s">
        <v>387</v>
      </c>
      <c r="D31" s="348"/>
      <c r="E31" s="310" t="s">
        <v>242</v>
      </c>
      <c r="F31" s="298">
        <f>S.25.03_EN!F31</f>
        <v>0</v>
      </c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</row>
    <row r="32" spans="1:18" ht="12" customHeight="1" x14ac:dyDescent="0.2">
      <c r="A32" s="292"/>
      <c r="B32" s="292"/>
      <c r="C32" s="348" t="s">
        <v>655</v>
      </c>
      <c r="D32" s="348"/>
      <c r="E32" s="310" t="s">
        <v>244</v>
      </c>
      <c r="F32" s="298">
        <f>S.25.03_EN!F32</f>
        <v>0</v>
      </c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2"/>
    </row>
    <row r="33" spans="1:18" x14ac:dyDescent="0.2">
      <c r="A33" s="292"/>
      <c r="B33" s="292"/>
      <c r="C33" s="348" t="s">
        <v>656</v>
      </c>
      <c r="D33" s="348"/>
      <c r="E33" s="310" t="s">
        <v>394</v>
      </c>
      <c r="F33" s="298">
        <f>S.25.03_EN!F33</f>
        <v>0</v>
      </c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</row>
    <row r="34" spans="1:18" x14ac:dyDescent="0.2">
      <c r="A34" s="292"/>
      <c r="B34" s="292"/>
      <c r="C34" s="351" t="s">
        <v>657</v>
      </c>
      <c r="D34" s="351"/>
      <c r="E34" s="310"/>
      <c r="F34" s="308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</row>
    <row r="35" spans="1:18" x14ac:dyDescent="0.2">
      <c r="A35" s="292"/>
      <c r="B35" s="292"/>
      <c r="C35" s="348" t="s">
        <v>388</v>
      </c>
      <c r="D35" s="348"/>
      <c r="E35" s="310" t="s">
        <v>130</v>
      </c>
      <c r="F35" s="298">
        <f>S.25.03_EN!F35</f>
        <v>0</v>
      </c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</row>
    <row r="36" spans="1:18" ht="27.75" customHeight="1" x14ac:dyDescent="0.2">
      <c r="A36" s="292"/>
      <c r="B36" s="292"/>
      <c r="C36" s="348" t="s">
        <v>389</v>
      </c>
      <c r="D36" s="348"/>
      <c r="E36" s="310" t="s">
        <v>131</v>
      </c>
      <c r="F36" s="298">
        <f>S.25.03_EN!F36</f>
        <v>0</v>
      </c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</row>
    <row r="37" spans="1:18" ht="19.5" customHeight="1" x14ac:dyDescent="0.2">
      <c r="A37" s="292"/>
      <c r="B37" s="292"/>
      <c r="C37" s="348" t="s">
        <v>390</v>
      </c>
      <c r="D37" s="348"/>
      <c r="E37" s="310" t="s">
        <v>132</v>
      </c>
      <c r="F37" s="298">
        <f>S.25.03_EN!F37</f>
        <v>0</v>
      </c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</row>
    <row r="38" spans="1:18" ht="19.5" customHeight="1" x14ac:dyDescent="0.2">
      <c r="A38" s="292"/>
      <c r="B38" s="292"/>
      <c r="C38" s="348" t="s">
        <v>391</v>
      </c>
      <c r="D38" s="348"/>
      <c r="E38" s="310" t="s">
        <v>134</v>
      </c>
      <c r="F38" s="298">
        <f>S.25.03_EN!F38</f>
        <v>0</v>
      </c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</row>
    <row r="39" spans="1:18" x14ac:dyDescent="0.2">
      <c r="A39" s="292"/>
      <c r="B39" s="292"/>
      <c r="C39" s="348" t="s">
        <v>392</v>
      </c>
      <c r="D39" s="348"/>
      <c r="E39" s="310" t="s">
        <v>135</v>
      </c>
      <c r="F39" s="298">
        <f>S.25.03_EN!F39</f>
        <v>0</v>
      </c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</row>
    <row r="40" spans="1:18" ht="12" thickBot="1" x14ac:dyDescent="0.25">
      <c r="A40" s="292"/>
      <c r="B40" s="292"/>
      <c r="C40" s="349" t="s">
        <v>393</v>
      </c>
      <c r="D40" s="349"/>
      <c r="E40" s="311" t="s">
        <v>137</v>
      </c>
      <c r="F40" s="300">
        <f>S.25.03_EN!F40</f>
        <v>0</v>
      </c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</row>
    <row r="41" spans="1:18" x14ac:dyDescent="0.2">
      <c r="A41" s="292"/>
      <c r="B41" s="292"/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</row>
    <row r="42" spans="1:18" x14ac:dyDescent="0.2">
      <c r="A42" s="292"/>
      <c r="B42" s="292"/>
      <c r="C42" s="291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</row>
    <row r="43" spans="1:18" x14ac:dyDescent="0.2">
      <c r="A43" s="292"/>
      <c r="B43" s="292"/>
      <c r="C43" s="294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</row>
    <row r="44" spans="1:18" x14ac:dyDescent="0.2">
      <c r="A44" s="292"/>
      <c r="B44" s="292"/>
      <c r="C44" s="29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</row>
    <row r="45" spans="1:18" x14ac:dyDescent="0.2">
      <c r="A45" s="292"/>
      <c r="B45" s="292"/>
      <c r="C45" s="291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0"/>
      <c r="R45" s="290"/>
    </row>
    <row r="46" spans="1:18" x14ac:dyDescent="0.2">
      <c r="A46" s="292"/>
      <c r="B46" s="292"/>
      <c r="C46" s="291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0"/>
      <c r="R46" s="290"/>
    </row>
  </sheetData>
  <customSheetViews>
    <customSheetView guid="{CE99FD40-41F2-4E10-9D73-3081630A1721}" showPageBreaks="1" printArea="1" hiddenRows="1" hiddenColumns="1" state="hidden"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35">
    <mergeCell ref="D9:E9"/>
    <mergeCell ref="C3:F3"/>
    <mergeCell ref="D4:E4"/>
    <mergeCell ref="D6:E6"/>
    <mergeCell ref="D7:E7"/>
    <mergeCell ref="D8:E8"/>
    <mergeCell ref="C23:D23"/>
    <mergeCell ref="D10:E10"/>
    <mergeCell ref="D11:E11"/>
    <mergeCell ref="D12:E12"/>
    <mergeCell ref="D13:E13"/>
    <mergeCell ref="D14:E14"/>
    <mergeCell ref="D15:E15"/>
    <mergeCell ref="D16:E16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6:D36"/>
    <mergeCell ref="C37:D37"/>
    <mergeCell ref="C38:D38"/>
    <mergeCell ref="C39:D39"/>
    <mergeCell ref="C40:D40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170"/>
  <sheetViews>
    <sheetView showGridLines="0" workbookViewId="0">
      <pane xSplit="1" topLeftCell="B1" activePane="topRight" state="frozen"/>
      <selection pane="topRight" activeCell="H27" sqref="H27"/>
    </sheetView>
  </sheetViews>
  <sheetFormatPr defaultColWidth="9" defaultRowHeight="11.25" x14ac:dyDescent="0.2"/>
  <cols>
    <col min="1" max="1" width="9.6640625" style="103" customWidth="1"/>
    <col min="2" max="2" width="4.5" style="286" customWidth="1"/>
    <col min="3" max="3" width="16.5" style="103" customWidth="1"/>
    <col min="4" max="4" width="20" style="103" customWidth="1"/>
    <col min="5" max="5" width="11.6640625" style="103" customWidth="1"/>
    <col min="6" max="6" width="28.5" style="103" customWidth="1"/>
    <col min="7" max="7" width="21.83203125" style="103" customWidth="1"/>
    <col min="8" max="8" width="21.6640625" style="103" customWidth="1"/>
    <col min="9" max="9" width="11.6640625" style="103" customWidth="1"/>
    <col min="10" max="10" width="14" style="103" customWidth="1"/>
    <col min="11" max="11" width="3.6640625" style="103" customWidth="1"/>
    <col min="12" max="12" width="3" style="286" customWidth="1"/>
    <col min="13" max="13" width="29.6640625" style="103" customWidth="1"/>
    <col min="14" max="14" width="9.1640625" style="103" customWidth="1"/>
    <col min="15" max="15" width="18.6640625" style="103" customWidth="1"/>
    <col min="16" max="16" width="8.1640625" style="103" customWidth="1"/>
    <col min="17" max="17" width="13.33203125" style="103" customWidth="1"/>
    <col min="18" max="18" width="8.33203125" style="103" customWidth="1"/>
    <col min="19" max="19" width="16.83203125" style="103" customWidth="1"/>
    <col min="20" max="20" width="4.83203125" style="103" customWidth="1"/>
    <col min="21" max="21" width="15.1640625" style="103" customWidth="1"/>
    <col min="22" max="22" width="22" style="103" customWidth="1"/>
    <col min="23" max="16384" width="9" style="3"/>
  </cols>
  <sheetData>
    <row r="1" spans="1:24" ht="12" thickBot="1" x14ac:dyDescent="0.25">
      <c r="A1" s="170" t="s">
        <v>52</v>
      </c>
      <c r="C1" s="84"/>
      <c r="D1" s="84"/>
      <c r="E1" s="84"/>
      <c r="F1" s="84"/>
      <c r="G1" s="84"/>
      <c r="H1" s="84"/>
      <c r="I1" s="84"/>
      <c r="J1" s="84"/>
      <c r="K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70"/>
      <c r="X1" s="70"/>
    </row>
    <row r="2" spans="1:24" x14ac:dyDescent="0.2">
      <c r="A2" s="84"/>
      <c r="B2" s="74" t="s">
        <v>954</v>
      </c>
      <c r="D2" s="84"/>
      <c r="E2" s="84"/>
      <c r="F2" s="84"/>
      <c r="G2" s="84"/>
      <c r="H2" s="84"/>
      <c r="I2" s="84"/>
      <c r="J2" s="84"/>
      <c r="K2" s="84"/>
      <c r="L2" s="74"/>
      <c r="M2" s="84"/>
      <c r="N2" s="84"/>
      <c r="O2" s="84"/>
      <c r="P2" s="84"/>
      <c r="Q2" s="84"/>
      <c r="R2" s="84"/>
      <c r="S2" s="84"/>
      <c r="T2" s="84"/>
      <c r="U2" s="84"/>
      <c r="V2" s="84"/>
      <c r="W2" s="70"/>
      <c r="X2" s="70"/>
    </row>
    <row r="3" spans="1:24" x14ac:dyDescent="0.2">
      <c r="A3" s="84"/>
      <c r="B3" s="282"/>
      <c r="C3" s="84"/>
      <c r="D3" s="84"/>
      <c r="E3" s="84"/>
      <c r="F3" s="84"/>
      <c r="G3" s="84"/>
      <c r="H3" s="84"/>
      <c r="I3" s="84"/>
      <c r="J3" s="84"/>
      <c r="K3" s="84"/>
      <c r="L3" s="282"/>
      <c r="M3" s="84"/>
      <c r="N3" s="84"/>
      <c r="O3" s="84"/>
      <c r="P3" s="84"/>
      <c r="Q3" s="84"/>
      <c r="R3" s="84"/>
      <c r="S3" s="84"/>
      <c r="T3" s="84"/>
      <c r="U3" s="84"/>
      <c r="V3" s="84"/>
      <c r="W3" s="70"/>
      <c r="X3" s="70"/>
    </row>
    <row r="4" spans="1:24" ht="17.25" x14ac:dyDescent="0.2">
      <c r="A4" s="171"/>
      <c r="B4" s="283">
        <v>82</v>
      </c>
      <c r="C4" s="74"/>
      <c r="D4" s="75"/>
      <c r="E4" s="29"/>
      <c r="F4" s="29"/>
      <c r="G4" s="29"/>
      <c r="H4" s="29"/>
      <c r="I4" s="29"/>
      <c r="J4" s="29"/>
      <c r="K4" s="84"/>
      <c r="L4" s="282"/>
      <c r="M4" s="84"/>
      <c r="N4" s="358" t="s">
        <v>336</v>
      </c>
      <c r="O4" s="359"/>
      <c r="P4" s="359"/>
      <c r="Q4" s="359"/>
      <c r="R4" s="359"/>
      <c r="S4" s="359"/>
      <c r="T4" s="360" t="s">
        <v>337</v>
      </c>
      <c r="U4" s="360"/>
      <c r="V4" s="161" t="s">
        <v>338</v>
      </c>
      <c r="W4" s="70"/>
      <c r="X4" s="70"/>
    </row>
    <row r="5" spans="1:24" s="280" customFormat="1" ht="26.25" thickBot="1" x14ac:dyDescent="0.25">
      <c r="A5" s="277"/>
      <c r="B5" s="284" t="s">
        <v>668</v>
      </c>
      <c r="C5" s="281" t="s">
        <v>340</v>
      </c>
      <c r="D5" s="281" t="s">
        <v>659</v>
      </c>
      <c r="E5" s="281" t="s">
        <v>658</v>
      </c>
      <c r="F5" s="281" t="s">
        <v>341</v>
      </c>
      <c r="G5" s="281" t="s">
        <v>342</v>
      </c>
      <c r="H5" s="281" t="s">
        <v>343</v>
      </c>
      <c r="I5" s="281" t="s">
        <v>660</v>
      </c>
      <c r="J5" s="281" t="s">
        <v>344</v>
      </c>
      <c r="K5" s="278"/>
      <c r="L5" s="281"/>
      <c r="M5" s="281" t="s">
        <v>341</v>
      </c>
      <c r="N5" s="281" t="s">
        <v>345</v>
      </c>
      <c r="O5" s="281" t="s">
        <v>346</v>
      </c>
      <c r="P5" s="281" t="s">
        <v>347</v>
      </c>
      <c r="Q5" s="281" t="s">
        <v>348</v>
      </c>
      <c r="R5" s="281" t="s">
        <v>349</v>
      </c>
      <c r="S5" s="281" t="s">
        <v>350</v>
      </c>
      <c r="T5" s="281" t="s">
        <v>661</v>
      </c>
      <c r="U5" s="281" t="s">
        <v>351</v>
      </c>
      <c r="V5" s="281" t="s">
        <v>352</v>
      </c>
      <c r="W5" s="279"/>
      <c r="X5" s="279"/>
    </row>
    <row r="6" spans="1:24" hidden="1" x14ac:dyDescent="0.2">
      <c r="A6" s="172"/>
      <c r="B6" s="282"/>
      <c r="C6" s="162" t="s">
        <v>193</v>
      </c>
      <c r="D6" s="162" t="s">
        <v>194</v>
      </c>
      <c r="E6" s="162" t="s">
        <v>195</v>
      </c>
      <c r="F6" s="162" t="s">
        <v>196</v>
      </c>
      <c r="G6" s="162" t="s">
        <v>197</v>
      </c>
      <c r="H6" s="162" t="s">
        <v>258</v>
      </c>
      <c r="I6" s="162" t="s">
        <v>275</v>
      </c>
      <c r="J6" s="162" t="s">
        <v>276</v>
      </c>
      <c r="K6" s="84"/>
      <c r="L6" s="282"/>
      <c r="M6" s="162" t="s">
        <v>196</v>
      </c>
      <c r="N6" s="162" t="s">
        <v>326</v>
      </c>
      <c r="O6" s="162" t="s">
        <v>327</v>
      </c>
      <c r="P6" s="162" t="s">
        <v>300</v>
      </c>
      <c r="Q6" s="162" t="s">
        <v>328</v>
      </c>
      <c r="R6" s="162" t="s">
        <v>330</v>
      </c>
      <c r="S6" s="162" t="s">
        <v>331</v>
      </c>
      <c r="T6" s="162" t="s">
        <v>332</v>
      </c>
      <c r="U6" s="162" t="s">
        <v>333</v>
      </c>
      <c r="V6" s="162" t="s">
        <v>334</v>
      </c>
      <c r="W6" s="70"/>
      <c r="X6" s="70"/>
    </row>
    <row r="7" spans="1:24" ht="17.25" customHeight="1" x14ac:dyDescent="0.2">
      <c r="B7" s="164">
        <v>1</v>
      </c>
      <c r="C7" s="163" t="s">
        <v>741</v>
      </c>
      <c r="D7" s="163" t="s">
        <v>926</v>
      </c>
      <c r="E7" s="164" t="s">
        <v>368</v>
      </c>
      <c r="F7" s="163" t="s">
        <v>359</v>
      </c>
      <c r="G7" s="163" t="s">
        <v>902</v>
      </c>
      <c r="H7" s="163" t="s">
        <v>883</v>
      </c>
      <c r="I7" s="163" t="s">
        <v>905</v>
      </c>
      <c r="J7" s="163" t="s">
        <v>358</v>
      </c>
      <c r="K7" s="104"/>
      <c r="L7" s="164">
        <v>1</v>
      </c>
      <c r="M7" s="163" t="s">
        <v>359</v>
      </c>
      <c r="N7" s="165">
        <v>1</v>
      </c>
      <c r="O7" s="165">
        <v>1</v>
      </c>
      <c r="P7" s="165">
        <v>1</v>
      </c>
      <c r="Q7" s="166" t="s">
        <v>360</v>
      </c>
      <c r="R7" s="167" t="s">
        <v>302</v>
      </c>
      <c r="S7" s="165">
        <v>1</v>
      </c>
      <c r="T7" s="165" t="s">
        <v>302</v>
      </c>
      <c r="U7" s="165" t="s">
        <v>302</v>
      </c>
      <c r="V7" s="168" t="s">
        <v>302</v>
      </c>
      <c r="W7" s="70"/>
      <c r="X7" s="70"/>
    </row>
    <row r="8" spans="1:24" ht="17.25" customHeight="1" x14ac:dyDescent="0.2">
      <c r="A8" s="84"/>
      <c r="B8" s="164">
        <v>2</v>
      </c>
      <c r="C8" s="163" t="s">
        <v>364</v>
      </c>
      <c r="D8" s="163" t="s">
        <v>721</v>
      </c>
      <c r="E8" s="164" t="s">
        <v>361</v>
      </c>
      <c r="F8" s="163" t="s">
        <v>916</v>
      </c>
      <c r="G8" s="163" t="s">
        <v>902</v>
      </c>
      <c r="H8" s="163" t="s">
        <v>883</v>
      </c>
      <c r="I8" s="163" t="s">
        <v>905</v>
      </c>
      <c r="J8" s="163" t="s">
        <v>712</v>
      </c>
      <c r="K8" s="104"/>
      <c r="L8" s="164">
        <v>2</v>
      </c>
      <c r="M8" s="163" t="s">
        <v>916</v>
      </c>
      <c r="N8" s="165">
        <v>1</v>
      </c>
      <c r="O8" s="165">
        <v>1</v>
      </c>
      <c r="P8" s="165">
        <v>1</v>
      </c>
      <c r="Q8" s="166" t="s">
        <v>302</v>
      </c>
      <c r="R8" s="167" t="s">
        <v>302</v>
      </c>
      <c r="S8" s="165">
        <v>1</v>
      </c>
      <c r="T8" s="165" t="s">
        <v>302</v>
      </c>
      <c r="U8" s="165" t="s">
        <v>302</v>
      </c>
      <c r="V8" s="168" t="s">
        <v>302</v>
      </c>
      <c r="W8" s="70"/>
      <c r="X8" s="70"/>
    </row>
    <row r="9" spans="1:24" ht="17.25" customHeight="1" x14ac:dyDescent="0.2">
      <c r="A9" s="84"/>
      <c r="B9" s="164">
        <v>3</v>
      </c>
      <c r="C9" s="163" t="s">
        <v>364</v>
      </c>
      <c r="D9" s="163" t="s">
        <v>898</v>
      </c>
      <c r="E9" s="164" t="s">
        <v>361</v>
      </c>
      <c r="F9" s="163" t="s">
        <v>369</v>
      </c>
      <c r="G9" s="163" t="s">
        <v>366</v>
      </c>
      <c r="H9" s="163" t="s">
        <v>883</v>
      </c>
      <c r="I9" s="163" t="s">
        <v>905</v>
      </c>
      <c r="J9" s="163" t="s">
        <v>365</v>
      </c>
      <c r="K9" s="104"/>
      <c r="L9" s="164">
        <v>3</v>
      </c>
      <c r="M9" s="163" t="s">
        <v>369</v>
      </c>
      <c r="N9" s="165">
        <v>1</v>
      </c>
      <c r="O9" s="165">
        <v>1</v>
      </c>
      <c r="P9" s="165">
        <v>1</v>
      </c>
      <c r="Q9" s="166" t="s">
        <v>302</v>
      </c>
      <c r="R9" s="167" t="s">
        <v>302</v>
      </c>
      <c r="S9" s="165">
        <v>1</v>
      </c>
      <c r="T9" s="165" t="s">
        <v>302</v>
      </c>
      <c r="U9" s="165" t="s">
        <v>302</v>
      </c>
      <c r="V9" s="168" t="s">
        <v>302</v>
      </c>
      <c r="W9" s="70"/>
      <c r="X9" s="70"/>
    </row>
    <row r="10" spans="1:24" ht="17.25" customHeight="1" x14ac:dyDescent="0.2">
      <c r="A10" s="84"/>
      <c r="B10" s="164">
        <v>4</v>
      </c>
      <c r="C10" s="163" t="s">
        <v>364</v>
      </c>
      <c r="D10" s="163" t="s">
        <v>910</v>
      </c>
      <c r="E10" s="164" t="s">
        <v>361</v>
      </c>
      <c r="F10" s="163" t="s">
        <v>710</v>
      </c>
      <c r="G10" s="163" t="s">
        <v>902</v>
      </c>
      <c r="H10" s="163" t="s">
        <v>883</v>
      </c>
      <c r="I10" s="163" t="s">
        <v>905</v>
      </c>
      <c r="J10" s="163" t="s">
        <v>365</v>
      </c>
      <c r="K10" s="104"/>
      <c r="L10" s="164">
        <v>4</v>
      </c>
      <c r="M10" s="163" t="s">
        <v>710</v>
      </c>
      <c r="N10" s="165">
        <v>1</v>
      </c>
      <c r="O10" s="165">
        <v>1</v>
      </c>
      <c r="P10" s="165">
        <v>1</v>
      </c>
      <c r="Q10" s="166" t="s">
        <v>302</v>
      </c>
      <c r="R10" s="167" t="s">
        <v>302</v>
      </c>
      <c r="S10" s="165">
        <v>1</v>
      </c>
      <c r="T10" s="165" t="s">
        <v>302</v>
      </c>
      <c r="U10" s="165" t="s">
        <v>302</v>
      </c>
      <c r="V10" s="168" t="s">
        <v>302</v>
      </c>
      <c r="W10" s="70"/>
      <c r="X10" s="70"/>
    </row>
    <row r="11" spans="1:24" ht="17.25" customHeight="1" x14ac:dyDescent="0.2">
      <c r="A11" s="84"/>
      <c r="B11" s="164">
        <v>5</v>
      </c>
      <c r="C11" s="163" t="s">
        <v>720</v>
      </c>
      <c r="D11" s="163" t="s">
        <v>722</v>
      </c>
      <c r="E11" s="164" t="s">
        <v>361</v>
      </c>
      <c r="F11" s="163" t="s">
        <v>723</v>
      </c>
      <c r="G11" s="163" t="s">
        <v>302</v>
      </c>
      <c r="H11" s="163" t="s">
        <v>883</v>
      </c>
      <c r="I11" s="163" t="s">
        <v>905</v>
      </c>
      <c r="J11" s="163" t="s">
        <v>365</v>
      </c>
      <c r="K11" s="104"/>
      <c r="L11" s="164">
        <v>5</v>
      </c>
      <c r="M11" s="163" t="s">
        <v>723</v>
      </c>
      <c r="N11" s="165">
        <v>1</v>
      </c>
      <c r="O11" s="165" t="s">
        <v>302</v>
      </c>
      <c r="P11" s="165">
        <v>1</v>
      </c>
      <c r="Q11" s="166" t="s">
        <v>302</v>
      </c>
      <c r="R11" s="167" t="s">
        <v>302</v>
      </c>
      <c r="S11" s="165" t="s">
        <v>302</v>
      </c>
      <c r="T11" s="165" t="s">
        <v>302</v>
      </c>
      <c r="U11" s="165" t="s">
        <v>302</v>
      </c>
      <c r="V11" s="168" t="s">
        <v>302</v>
      </c>
      <c r="W11" s="70"/>
      <c r="X11" s="70"/>
    </row>
    <row r="12" spans="1:24" ht="17.25" customHeight="1" x14ac:dyDescent="0.2">
      <c r="A12" s="84"/>
      <c r="B12" s="164">
        <v>6</v>
      </c>
      <c r="C12" s="163" t="s">
        <v>731</v>
      </c>
      <c r="D12" s="163" t="s">
        <v>728</v>
      </c>
      <c r="E12" s="164" t="s">
        <v>361</v>
      </c>
      <c r="F12" s="163" t="s">
        <v>729</v>
      </c>
      <c r="G12" s="163" t="s">
        <v>302</v>
      </c>
      <c r="H12" s="163" t="s">
        <v>876</v>
      </c>
      <c r="I12" s="163" t="s">
        <v>905</v>
      </c>
      <c r="J12" s="163" t="s">
        <v>365</v>
      </c>
      <c r="K12" s="104"/>
      <c r="L12" s="164">
        <v>6</v>
      </c>
      <c r="M12" s="163" t="s">
        <v>729</v>
      </c>
      <c r="N12" s="165">
        <v>1</v>
      </c>
      <c r="O12" s="165">
        <v>1</v>
      </c>
      <c r="P12" s="165">
        <v>1</v>
      </c>
      <c r="Q12" s="166" t="s">
        <v>302</v>
      </c>
      <c r="R12" s="167" t="s">
        <v>302</v>
      </c>
      <c r="S12" s="165">
        <v>1</v>
      </c>
      <c r="T12" s="165" t="s">
        <v>302</v>
      </c>
      <c r="U12" s="165" t="s">
        <v>302</v>
      </c>
      <c r="V12" s="168" t="s">
        <v>302</v>
      </c>
      <c r="W12" s="70"/>
      <c r="X12" s="70"/>
    </row>
    <row r="13" spans="1:24" ht="17.25" customHeight="1" x14ac:dyDescent="0.2">
      <c r="A13" s="84"/>
      <c r="B13" s="164">
        <v>7</v>
      </c>
      <c r="C13" s="163" t="s">
        <v>736</v>
      </c>
      <c r="D13" s="163" t="s">
        <v>879</v>
      </c>
      <c r="E13" s="164" t="s">
        <v>368</v>
      </c>
      <c r="F13" s="163" t="s">
        <v>807</v>
      </c>
      <c r="G13" s="163" t="s">
        <v>366</v>
      </c>
      <c r="H13" s="163" t="s">
        <v>919</v>
      </c>
      <c r="I13" s="163" t="s">
        <v>905</v>
      </c>
      <c r="J13" s="163" t="s">
        <v>365</v>
      </c>
      <c r="K13" s="104"/>
      <c r="L13" s="164">
        <v>7</v>
      </c>
      <c r="M13" s="163" t="s">
        <v>807</v>
      </c>
      <c r="N13" s="165">
        <v>0.49</v>
      </c>
      <c r="O13" s="165" t="s">
        <v>302</v>
      </c>
      <c r="P13" s="165">
        <v>0.49</v>
      </c>
      <c r="Q13" s="166" t="s">
        <v>735</v>
      </c>
      <c r="R13" s="167" t="s">
        <v>302</v>
      </c>
      <c r="S13" s="165" t="s">
        <v>302</v>
      </c>
      <c r="T13" s="165" t="s">
        <v>302</v>
      </c>
      <c r="U13" s="165" t="s">
        <v>302</v>
      </c>
      <c r="V13" s="168" t="s">
        <v>302</v>
      </c>
      <c r="W13" s="70"/>
      <c r="X13" s="70"/>
    </row>
    <row r="14" spans="1:24" ht="17.25" customHeight="1" x14ac:dyDescent="0.2">
      <c r="A14" s="84"/>
      <c r="B14" s="164">
        <v>8</v>
      </c>
      <c r="C14" s="163" t="s">
        <v>915</v>
      </c>
      <c r="D14" s="163" t="s">
        <v>738</v>
      </c>
      <c r="E14" s="164" t="s">
        <v>361</v>
      </c>
      <c r="F14" s="163" t="s">
        <v>740</v>
      </c>
      <c r="G14" s="163" t="s">
        <v>302</v>
      </c>
      <c r="H14" s="163" t="s">
        <v>742</v>
      </c>
      <c r="I14" s="163" t="s">
        <v>905</v>
      </c>
      <c r="J14" s="163" t="s">
        <v>365</v>
      </c>
      <c r="K14" s="104"/>
      <c r="L14" s="164">
        <v>8</v>
      </c>
      <c r="M14" s="163" t="s">
        <v>740</v>
      </c>
      <c r="N14" s="165">
        <v>1</v>
      </c>
      <c r="O14" s="165">
        <v>1</v>
      </c>
      <c r="P14" s="165">
        <v>1</v>
      </c>
      <c r="Q14" s="166" t="s">
        <v>302</v>
      </c>
      <c r="R14" s="167" t="s">
        <v>302</v>
      </c>
      <c r="S14" s="165">
        <v>1</v>
      </c>
      <c r="T14" s="165" t="s">
        <v>302</v>
      </c>
      <c r="U14" s="165" t="s">
        <v>302</v>
      </c>
      <c r="V14" s="168" t="s">
        <v>302</v>
      </c>
      <c r="W14" s="70"/>
      <c r="X14" s="70"/>
    </row>
    <row r="15" spans="1:24" ht="17.25" customHeight="1" x14ac:dyDescent="0.2">
      <c r="A15" s="84"/>
      <c r="B15" s="164">
        <v>9</v>
      </c>
      <c r="C15" s="163" t="s">
        <v>770</v>
      </c>
      <c r="D15" s="163" t="s">
        <v>766</v>
      </c>
      <c r="E15" s="164" t="s">
        <v>368</v>
      </c>
      <c r="F15" s="163" t="s">
        <v>745</v>
      </c>
      <c r="G15" s="163" t="s">
        <v>302</v>
      </c>
      <c r="H15" s="163" t="s">
        <v>883</v>
      </c>
      <c r="I15" s="163" t="s">
        <v>905</v>
      </c>
      <c r="J15" s="163" t="s">
        <v>365</v>
      </c>
      <c r="K15" s="104"/>
      <c r="L15" s="164">
        <v>9</v>
      </c>
      <c r="M15" s="163" t="s">
        <v>745</v>
      </c>
      <c r="N15" s="165">
        <v>1</v>
      </c>
      <c r="O15" s="165">
        <v>1</v>
      </c>
      <c r="P15" s="165">
        <v>1</v>
      </c>
      <c r="Q15" s="166" t="s">
        <v>302</v>
      </c>
      <c r="R15" s="167" t="s">
        <v>302</v>
      </c>
      <c r="S15" s="165">
        <v>1</v>
      </c>
      <c r="T15" s="165" t="s">
        <v>302</v>
      </c>
      <c r="U15" s="165" t="s">
        <v>302</v>
      </c>
      <c r="V15" s="168" t="s">
        <v>302</v>
      </c>
      <c r="W15" s="70"/>
      <c r="X15" s="70"/>
    </row>
    <row r="16" spans="1:24" ht="17.25" customHeight="1" x14ac:dyDescent="0.2">
      <c r="A16" s="84"/>
      <c r="B16" s="164">
        <v>10</v>
      </c>
      <c r="C16" s="163" t="s">
        <v>915</v>
      </c>
      <c r="D16" s="163" t="s">
        <v>746</v>
      </c>
      <c r="E16" s="164" t="s">
        <v>368</v>
      </c>
      <c r="F16" s="163" t="s">
        <v>747</v>
      </c>
      <c r="G16" s="163" t="s">
        <v>302</v>
      </c>
      <c r="H16" s="163" t="s">
        <v>749</v>
      </c>
      <c r="I16" s="163" t="s">
        <v>905</v>
      </c>
      <c r="J16" s="163" t="s">
        <v>365</v>
      </c>
      <c r="K16" s="104"/>
      <c r="L16" s="164">
        <v>10</v>
      </c>
      <c r="M16" s="163" t="s">
        <v>747</v>
      </c>
      <c r="N16" s="165">
        <v>1</v>
      </c>
      <c r="O16" s="165">
        <v>1</v>
      </c>
      <c r="P16" s="165">
        <v>1</v>
      </c>
      <c r="Q16" s="166" t="s">
        <v>302</v>
      </c>
      <c r="R16" s="167" t="s">
        <v>302</v>
      </c>
      <c r="S16" s="165">
        <v>1</v>
      </c>
      <c r="T16" s="165" t="s">
        <v>302</v>
      </c>
      <c r="U16" s="165" t="s">
        <v>302</v>
      </c>
      <c r="V16" s="168" t="s">
        <v>302</v>
      </c>
      <c r="W16" s="70"/>
      <c r="X16" s="70"/>
    </row>
    <row r="17" spans="1:24" ht="17.25" customHeight="1" x14ac:dyDescent="0.2">
      <c r="A17" s="84"/>
      <c r="B17" s="164">
        <v>11</v>
      </c>
      <c r="C17" s="163" t="s">
        <v>915</v>
      </c>
      <c r="D17" s="163" t="s">
        <v>875</v>
      </c>
      <c r="E17" s="164" t="s">
        <v>368</v>
      </c>
      <c r="F17" s="163" t="s">
        <v>801</v>
      </c>
      <c r="G17" s="163" t="s">
        <v>302</v>
      </c>
      <c r="H17" s="163" t="s">
        <v>750</v>
      </c>
      <c r="I17" s="163" t="s">
        <v>905</v>
      </c>
      <c r="J17" s="163" t="s">
        <v>365</v>
      </c>
      <c r="K17" s="104"/>
      <c r="L17" s="164">
        <v>11</v>
      </c>
      <c r="M17" s="163" t="s">
        <v>801</v>
      </c>
      <c r="N17" s="165">
        <v>1</v>
      </c>
      <c r="O17" s="165">
        <v>1</v>
      </c>
      <c r="P17" s="165">
        <v>1</v>
      </c>
      <c r="Q17" s="166" t="s">
        <v>302</v>
      </c>
      <c r="R17" s="167" t="s">
        <v>302</v>
      </c>
      <c r="S17" s="165">
        <v>1</v>
      </c>
      <c r="T17" s="165" t="s">
        <v>302</v>
      </c>
      <c r="U17" s="165" t="s">
        <v>302</v>
      </c>
      <c r="V17" s="168" t="s">
        <v>302</v>
      </c>
      <c r="W17" s="70"/>
      <c r="X17" s="70"/>
    </row>
    <row r="18" spans="1:24" ht="17.25" customHeight="1" x14ac:dyDescent="0.2">
      <c r="A18" s="84"/>
      <c r="B18" s="164">
        <v>12</v>
      </c>
      <c r="C18" s="163" t="s">
        <v>915</v>
      </c>
      <c r="D18" s="163" t="s">
        <v>751</v>
      </c>
      <c r="E18" s="164" t="s">
        <v>368</v>
      </c>
      <c r="F18" s="163" t="s">
        <v>752</v>
      </c>
      <c r="G18" s="163" t="s">
        <v>302</v>
      </c>
      <c r="H18" s="163" t="s">
        <v>750</v>
      </c>
      <c r="I18" s="163" t="s">
        <v>905</v>
      </c>
      <c r="J18" s="163" t="s">
        <v>365</v>
      </c>
      <c r="K18" s="104"/>
      <c r="L18" s="164">
        <v>12</v>
      </c>
      <c r="M18" s="163" t="s">
        <v>752</v>
      </c>
      <c r="N18" s="165">
        <v>1</v>
      </c>
      <c r="O18" s="165">
        <v>1</v>
      </c>
      <c r="P18" s="165">
        <v>1</v>
      </c>
      <c r="Q18" s="166" t="s">
        <v>302</v>
      </c>
      <c r="R18" s="167" t="s">
        <v>302</v>
      </c>
      <c r="S18" s="165">
        <v>1</v>
      </c>
      <c r="T18" s="165" t="s">
        <v>302</v>
      </c>
      <c r="U18" s="165" t="s">
        <v>302</v>
      </c>
      <c r="V18" s="168" t="s">
        <v>302</v>
      </c>
      <c r="W18" s="70"/>
      <c r="X18" s="70"/>
    </row>
    <row r="19" spans="1:24" ht="17.25" customHeight="1" x14ac:dyDescent="0.2">
      <c r="A19" s="84"/>
      <c r="B19" s="164">
        <v>13</v>
      </c>
      <c r="C19" s="163" t="s">
        <v>731</v>
      </c>
      <c r="D19" s="163" t="s">
        <v>759</v>
      </c>
      <c r="E19" s="164" t="s">
        <v>361</v>
      </c>
      <c r="F19" s="163" t="s">
        <v>761</v>
      </c>
      <c r="G19" s="163" t="s">
        <v>302</v>
      </c>
      <c r="H19" s="163" t="s">
        <v>876</v>
      </c>
      <c r="I19" s="163" t="s">
        <v>905</v>
      </c>
      <c r="J19" s="163" t="s">
        <v>365</v>
      </c>
      <c r="K19" s="104"/>
      <c r="L19" s="164">
        <v>13</v>
      </c>
      <c r="M19" s="163" t="s">
        <v>761</v>
      </c>
      <c r="N19" s="165">
        <v>1</v>
      </c>
      <c r="O19" s="165">
        <v>1</v>
      </c>
      <c r="P19" s="165">
        <v>1</v>
      </c>
      <c r="Q19" s="166" t="s">
        <v>302</v>
      </c>
      <c r="R19" s="167" t="s">
        <v>302</v>
      </c>
      <c r="S19" s="165">
        <v>1</v>
      </c>
      <c r="T19" s="165" t="s">
        <v>302</v>
      </c>
      <c r="U19" s="165" t="s">
        <v>302</v>
      </c>
      <c r="V19" s="168" t="s">
        <v>302</v>
      </c>
      <c r="W19" s="70"/>
      <c r="X19" s="70"/>
    </row>
    <row r="20" spans="1:24" ht="17.25" customHeight="1" x14ac:dyDescent="0.2">
      <c r="A20" s="84"/>
      <c r="B20" s="164">
        <v>14</v>
      </c>
      <c r="C20" s="163" t="s">
        <v>731</v>
      </c>
      <c r="D20" s="163" t="s">
        <v>768</v>
      </c>
      <c r="E20" s="164" t="s">
        <v>361</v>
      </c>
      <c r="F20" s="163" t="s">
        <v>753</v>
      </c>
      <c r="G20" s="163" t="s">
        <v>765</v>
      </c>
      <c r="H20" s="163" t="s">
        <v>876</v>
      </c>
      <c r="I20" s="163" t="s">
        <v>905</v>
      </c>
      <c r="J20" s="163" t="s">
        <v>365</v>
      </c>
      <c r="K20" s="104"/>
      <c r="L20" s="164">
        <v>14</v>
      </c>
      <c r="M20" s="163" t="s">
        <v>753</v>
      </c>
      <c r="N20" s="165">
        <v>1</v>
      </c>
      <c r="O20" s="165">
        <v>1</v>
      </c>
      <c r="P20" s="165">
        <v>1</v>
      </c>
      <c r="Q20" s="166" t="s">
        <v>302</v>
      </c>
      <c r="R20" s="167" t="s">
        <v>302</v>
      </c>
      <c r="S20" s="165">
        <v>1</v>
      </c>
      <c r="T20" s="165" t="s">
        <v>302</v>
      </c>
      <c r="U20" s="165" t="s">
        <v>302</v>
      </c>
      <c r="V20" s="168" t="s">
        <v>302</v>
      </c>
      <c r="W20" s="70"/>
      <c r="X20" s="70"/>
    </row>
    <row r="21" spans="1:24" ht="17.25" customHeight="1" x14ac:dyDescent="0.2">
      <c r="A21" s="84"/>
      <c r="B21" s="164">
        <v>15</v>
      </c>
      <c r="C21" s="163" t="s">
        <v>364</v>
      </c>
      <c r="D21" s="163" t="s">
        <v>755</v>
      </c>
      <c r="E21" s="164" t="s">
        <v>361</v>
      </c>
      <c r="F21" s="163" t="s">
        <v>756</v>
      </c>
      <c r="G21" s="163" t="s">
        <v>366</v>
      </c>
      <c r="H21" s="163" t="s">
        <v>883</v>
      </c>
      <c r="I21" s="163" t="s">
        <v>905</v>
      </c>
      <c r="J21" s="163" t="s">
        <v>365</v>
      </c>
      <c r="K21" s="104"/>
      <c r="L21" s="164">
        <v>15</v>
      </c>
      <c r="M21" s="163" t="s">
        <v>756</v>
      </c>
      <c r="N21" s="165">
        <v>1</v>
      </c>
      <c r="O21" s="165">
        <v>1</v>
      </c>
      <c r="P21" s="165">
        <v>1</v>
      </c>
      <c r="Q21" s="166" t="s">
        <v>302</v>
      </c>
      <c r="R21" s="167" t="s">
        <v>302</v>
      </c>
      <c r="S21" s="165">
        <v>1</v>
      </c>
      <c r="T21" s="165" t="s">
        <v>302</v>
      </c>
      <c r="U21" s="165" t="s">
        <v>302</v>
      </c>
      <c r="V21" s="168" t="s">
        <v>302</v>
      </c>
      <c r="W21" s="70"/>
      <c r="X21" s="70"/>
    </row>
    <row r="22" spans="1:24" ht="17.25" customHeight="1" x14ac:dyDescent="0.2">
      <c r="A22" s="84"/>
      <c r="B22" s="164">
        <v>16</v>
      </c>
      <c r="C22" s="163" t="s">
        <v>915</v>
      </c>
      <c r="D22" s="163" t="s">
        <v>792</v>
      </c>
      <c r="E22" s="164" t="s">
        <v>361</v>
      </c>
      <c r="F22" s="163" t="s">
        <v>758</v>
      </c>
      <c r="G22" s="163" t="s">
        <v>902</v>
      </c>
      <c r="H22" s="163" t="s">
        <v>784</v>
      </c>
      <c r="I22" s="163" t="s">
        <v>905</v>
      </c>
      <c r="J22" s="163" t="s">
        <v>769</v>
      </c>
      <c r="K22" s="104"/>
      <c r="L22" s="164">
        <v>16</v>
      </c>
      <c r="M22" s="163" t="s">
        <v>758</v>
      </c>
      <c r="N22" s="165">
        <v>1</v>
      </c>
      <c r="O22" s="165">
        <v>1</v>
      </c>
      <c r="P22" s="165">
        <v>1</v>
      </c>
      <c r="Q22" s="166" t="s">
        <v>302</v>
      </c>
      <c r="R22" s="167" t="s">
        <v>302</v>
      </c>
      <c r="S22" s="165">
        <v>1</v>
      </c>
      <c r="T22" s="165" t="s">
        <v>302</v>
      </c>
      <c r="U22" s="165" t="s">
        <v>302</v>
      </c>
      <c r="V22" s="168" t="s">
        <v>302</v>
      </c>
      <c r="W22" s="70"/>
      <c r="X22" s="70"/>
    </row>
    <row r="23" spans="1:24" ht="17.25" customHeight="1" x14ac:dyDescent="0.2">
      <c r="A23" s="84"/>
      <c r="B23" s="164">
        <v>17</v>
      </c>
      <c r="C23" s="163" t="s">
        <v>771</v>
      </c>
      <c r="D23" s="163" t="s">
        <v>772</v>
      </c>
      <c r="E23" s="164" t="s">
        <v>368</v>
      </c>
      <c r="F23" s="163" t="s">
        <v>855</v>
      </c>
      <c r="G23" s="163" t="s">
        <v>902</v>
      </c>
      <c r="H23" s="163" t="s">
        <v>775</v>
      </c>
      <c r="I23" s="163" t="s">
        <v>905</v>
      </c>
      <c r="J23" s="163" t="s">
        <v>906</v>
      </c>
      <c r="K23" s="104"/>
      <c r="L23" s="164">
        <v>17</v>
      </c>
      <c r="M23" s="163" t="s">
        <v>855</v>
      </c>
      <c r="N23" s="165">
        <v>0.2</v>
      </c>
      <c r="O23" s="165">
        <v>0.4</v>
      </c>
      <c r="P23" s="165">
        <v>0.2</v>
      </c>
      <c r="Q23" s="166" t="s">
        <v>776</v>
      </c>
      <c r="R23" s="167" t="s">
        <v>302</v>
      </c>
      <c r="S23" s="165">
        <v>0.2</v>
      </c>
      <c r="T23" s="165" t="s">
        <v>302</v>
      </c>
      <c r="U23" s="165" t="s">
        <v>302</v>
      </c>
      <c r="V23" s="168" t="s">
        <v>302</v>
      </c>
      <c r="W23" s="70"/>
      <c r="X23" s="70"/>
    </row>
    <row r="24" spans="1:24" ht="17.25" customHeight="1" x14ac:dyDescent="0.2">
      <c r="A24" s="84"/>
      <c r="B24" s="164">
        <v>18</v>
      </c>
      <c r="C24" s="163" t="s">
        <v>915</v>
      </c>
      <c r="D24" s="163" t="s">
        <v>777</v>
      </c>
      <c r="E24" s="164" t="s">
        <v>361</v>
      </c>
      <c r="F24" s="163" t="s">
        <v>11</v>
      </c>
      <c r="G24" s="163" t="s">
        <v>780</v>
      </c>
      <c r="H24" s="163" t="s">
        <v>784</v>
      </c>
      <c r="I24" s="163" t="s">
        <v>905</v>
      </c>
      <c r="J24" s="163" t="s">
        <v>769</v>
      </c>
      <c r="K24" s="104"/>
      <c r="L24" s="164">
        <v>18</v>
      </c>
      <c r="M24" s="163" t="s">
        <v>11</v>
      </c>
      <c r="N24" s="165" t="s">
        <v>302</v>
      </c>
      <c r="O24" s="165" t="s">
        <v>302</v>
      </c>
      <c r="P24" s="165" t="s">
        <v>302</v>
      </c>
      <c r="Q24" s="166" t="s">
        <v>302</v>
      </c>
      <c r="R24" s="167" t="s">
        <v>302</v>
      </c>
      <c r="S24" s="165" t="s">
        <v>302</v>
      </c>
      <c r="T24" s="165" t="s">
        <v>302</v>
      </c>
      <c r="U24" s="165" t="s">
        <v>302</v>
      </c>
      <c r="V24" s="168" t="s">
        <v>302</v>
      </c>
      <c r="W24" s="70"/>
      <c r="X24" s="70"/>
    </row>
    <row r="25" spans="1:24" ht="17.25" customHeight="1" x14ac:dyDescent="0.2">
      <c r="A25" s="84"/>
      <c r="B25" s="164">
        <v>19</v>
      </c>
      <c r="C25" s="163" t="s">
        <v>781</v>
      </c>
      <c r="D25" s="163" t="s">
        <v>782</v>
      </c>
      <c r="E25" s="164" t="s">
        <v>368</v>
      </c>
      <c r="F25" s="163" t="s">
        <v>783</v>
      </c>
      <c r="G25" s="163" t="s">
        <v>780</v>
      </c>
      <c r="H25" s="163" t="s">
        <v>785</v>
      </c>
      <c r="I25" s="163" t="s">
        <v>905</v>
      </c>
      <c r="J25" s="163" t="s">
        <v>786</v>
      </c>
      <c r="K25" s="104"/>
      <c r="L25" s="164">
        <v>19</v>
      </c>
      <c r="M25" s="163" t="s">
        <v>783</v>
      </c>
      <c r="N25" s="165">
        <v>1</v>
      </c>
      <c r="O25" s="165">
        <v>1</v>
      </c>
      <c r="P25" s="165">
        <v>1</v>
      </c>
      <c r="Q25" s="166" t="s">
        <v>302</v>
      </c>
      <c r="R25" s="167" t="s">
        <v>302</v>
      </c>
      <c r="S25" s="165">
        <v>1</v>
      </c>
      <c r="T25" s="165" t="s">
        <v>302</v>
      </c>
      <c r="U25" s="165" t="s">
        <v>302</v>
      </c>
      <c r="V25" s="168" t="s">
        <v>302</v>
      </c>
      <c r="W25" s="70"/>
      <c r="X25" s="70"/>
    </row>
    <row r="26" spans="1:24" ht="17.25" customHeight="1" x14ac:dyDescent="0.2">
      <c r="A26" s="84"/>
      <c r="B26" s="164">
        <v>20</v>
      </c>
      <c r="C26" s="163" t="s">
        <v>915</v>
      </c>
      <c r="D26" s="163" t="s">
        <v>787</v>
      </c>
      <c r="E26" s="164" t="s">
        <v>361</v>
      </c>
      <c r="F26" s="163" t="s">
        <v>788</v>
      </c>
      <c r="G26" s="163" t="s">
        <v>302</v>
      </c>
      <c r="H26" s="163" t="s">
        <v>789</v>
      </c>
      <c r="I26" s="163" t="s">
        <v>905</v>
      </c>
      <c r="J26" s="163" t="s">
        <v>365</v>
      </c>
      <c r="K26" s="104"/>
      <c r="L26" s="164">
        <v>20</v>
      </c>
      <c r="M26" s="163" t="s">
        <v>788</v>
      </c>
      <c r="N26" s="165">
        <v>1</v>
      </c>
      <c r="O26" s="165">
        <v>1</v>
      </c>
      <c r="P26" s="165">
        <v>1</v>
      </c>
      <c r="Q26" s="166" t="s">
        <v>302</v>
      </c>
      <c r="R26" s="167" t="s">
        <v>302</v>
      </c>
      <c r="S26" s="165">
        <v>1</v>
      </c>
      <c r="T26" s="165" t="s">
        <v>302</v>
      </c>
      <c r="U26" s="165" t="s">
        <v>302</v>
      </c>
      <c r="V26" s="168" t="s">
        <v>302</v>
      </c>
      <c r="W26" s="70"/>
      <c r="X26" s="70"/>
    </row>
    <row r="27" spans="1:24" ht="17.25" customHeight="1" x14ac:dyDescent="0.2">
      <c r="A27" s="84"/>
      <c r="B27" s="285"/>
      <c r="C27" s="247"/>
      <c r="D27" s="247"/>
      <c r="E27" s="248"/>
      <c r="F27" s="247"/>
      <c r="G27" s="247"/>
      <c r="H27" s="247"/>
      <c r="I27" s="247"/>
      <c r="J27" s="247"/>
      <c r="K27" s="104"/>
      <c r="L27" s="285"/>
      <c r="M27" s="247"/>
      <c r="N27" s="249"/>
      <c r="O27" s="249"/>
      <c r="P27" s="249"/>
      <c r="Q27" s="250"/>
      <c r="R27" s="251"/>
      <c r="S27" s="249"/>
      <c r="T27" s="249"/>
      <c r="U27" s="249"/>
      <c r="V27" s="252"/>
      <c r="W27" s="70"/>
      <c r="X27" s="70"/>
    </row>
    <row r="28" spans="1:24" ht="17.25" customHeight="1" x14ac:dyDescent="0.2">
      <c r="A28" s="84"/>
      <c r="B28" s="285"/>
      <c r="C28" s="74"/>
      <c r="D28" s="75"/>
      <c r="E28" s="29"/>
      <c r="F28" s="29"/>
      <c r="G28" s="29"/>
      <c r="H28" s="29"/>
      <c r="I28" s="29"/>
      <c r="J28" s="29"/>
      <c r="K28" s="84"/>
      <c r="L28" s="285"/>
      <c r="M28" s="84"/>
      <c r="N28" s="358" t="s">
        <v>336</v>
      </c>
      <c r="O28" s="359"/>
      <c r="P28" s="359"/>
      <c r="Q28" s="359"/>
      <c r="R28" s="359"/>
      <c r="S28" s="359"/>
      <c r="T28" s="360" t="s">
        <v>337</v>
      </c>
      <c r="U28" s="360"/>
      <c r="V28" s="274" t="s">
        <v>338</v>
      </c>
      <c r="W28" s="70"/>
      <c r="X28" s="70"/>
    </row>
    <row r="29" spans="1:24" ht="26.25" thickBot="1" x14ac:dyDescent="0.25">
      <c r="A29" s="172"/>
      <c r="B29" s="281"/>
      <c r="C29" s="281" t="s">
        <v>340</v>
      </c>
      <c r="D29" s="281" t="s">
        <v>659</v>
      </c>
      <c r="E29" s="281" t="s">
        <v>658</v>
      </c>
      <c r="F29" s="281" t="s">
        <v>341</v>
      </c>
      <c r="G29" s="281" t="s">
        <v>342</v>
      </c>
      <c r="H29" s="281" t="s">
        <v>343</v>
      </c>
      <c r="I29" s="281" t="s">
        <v>660</v>
      </c>
      <c r="J29" s="281" t="s">
        <v>344</v>
      </c>
      <c r="K29" s="84"/>
      <c r="L29" s="281"/>
      <c r="M29" s="281" t="s">
        <v>341</v>
      </c>
      <c r="N29" s="281" t="s">
        <v>345</v>
      </c>
      <c r="O29" s="281" t="s">
        <v>346</v>
      </c>
      <c r="P29" s="281" t="s">
        <v>347</v>
      </c>
      <c r="Q29" s="281" t="s">
        <v>348</v>
      </c>
      <c r="R29" s="281" t="s">
        <v>349</v>
      </c>
      <c r="S29" s="281" t="s">
        <v>350</v>
      </c>
      <c r="T29" s="281" t="s">
        <v>661</v>
      </c>
      <c r="U29" s="281" t="s">
        <v>351</v>
      </c>
      <c r="V29" s="281" t="s">
        <v>352</v>
      </c>
      <c r="W29" s="70"/>
      <c r="X29" s="70"/>
    </row>
    <row r="30" spans="1:24" ht="17.25" customHeight="1" x14ac:dyDescent="0.2">
      <c r="A30" s="84"/>
      <c r="B30" s="282">
        <v>21</v>
      </c>
      <c r="C30" s="163" t="s">
        <v>770</v>
      </c>
      <c r="D30" s="163" t="s">
        <v>790</v>
      </c>
      <c r="E30" s="164" t="s">
        <v>368</v>
      </c>
      <c r="F30" s="163" t="s">
        <v>791</v>
      </c>
      <c r="G30" s="163" t="s">
        <v>302</v>
      </c>
      <c r="H30" s="163" t="s">
        <v>883</v>
      </c>
      <c r="I30" s="163" t="s">
        <v>905</v>
      </c>
      <c r="J30" s="163" t="s">
        <v>365</v>
      </c>
      <c r="K30" s="104"/>
      <c r="L30" s="282">
        <v>21</v>
      </c>
      <c r="M30" s="163" t="s">
        <v>791</v>
      </c>
      <c r="N30" s="165">
        <v>1</v>
      </c>
      <c r="O30" s="165">
        <v>1</v>
      </c>
      <c r="P30" s="165">
        <v>1</v>
      </c>
      <c r="Q30" s="166" t="s">
        <v>302</v>
      </c>
      <c r="R30" s="167" t="s">
        <v>302</v>
      </c>
      <c r="S30" s="165">
        <v>1</v>
      </c>
      <c r="T30" s="165" t="s">
        <v>302</v>
      </c>
      <c r="U30" s="165" t="s">
        <v>302</v>
      </c>
      <c r="V30" s="168" t="s">
        <v>302</v>
      </c>
      <c r="W30" s="70"/>
      <c r="X30" s="70"/>
    </row>
    <row r="31" spans="1:24" ht="17.25" customHeight="1" x14ac:dyDescent="0.2">
      <c r="A31" s="84"/>
      <c r="B31" s="164">
        <v>22</v>
      </c>
      <c r="C31" s="163" t="s">
        <v>915</v>
      </c>
      <c r="D31" s="163" t="s">
        <v>793</v>
      </c>
      <c r="E31" s="164" t="s">
        <v>361</v>
      </c>
      <c r="F31" s="163" t="s">
        <v>794</v>
      </c>
      <c r="G31" s="163" t="s">
        <v>302</v>
      </c>
      <c r="H31" s="163" t="s">
        <v>789</v>
      </c>
      <c r="I31" s="163" t="s">
        <v>905</v>
      </c>
      <c r="J31" s="163" t="s">
        <v>365</v>
      </c>
      <c r="K31" s="104"/>
      <c r="L31" s="164">
        <v>22</v>
      </c>
      <c r="M31" s="163" t="s">
        <v>794</v>
      </c>
      <c r="N31" s="165">
        <v>1</v>
      </c>
      <c r="O31" s="165">
        <v>1</v>
      </c>
      <c r="P31" s="165">
        <v>1</v>
      </c>
      <c r="Q31" s="166" t="s">
        <v>302</v>
      </c>
      <c r="R31" s="167" t="s">
        <v>302</v>
      </c>
      <c r="S31" s="165">
        <v>1</v>
      </c>
      <c r="T31" s="165" t="s">
        <v>302</v>
      </c>
      <c r="U31" s="165" t="s">
        <v>302</v>
      </c>
      <c r="V31" s="168" t="s">
        <v>302</v>
      </c>
      <c r="W31" s="70"/>
      <c r="X31" s="70"/>
    </row>
    <row r="32" spans="1:24" ht="17.25" customHeight="1" x14ac:dyDescent="0.2">
      <c r="A32" s="84"/>
      <c r="B32" s="164">
        <v>23</v>
      </c>
      <c r="C32" s="163" t="s">
        <v>915</v>
      </c>
      <c r="D32" s="163" t="s">
        <v>918</v>
      </c>
      <c r="E32" s="164" t="s">
        <v>361</v>
      </c>
      <c r="F32" s="163" t="s">
        <v>899</v>
      </c>
      <c r="G32" s="163" t="s">
        <v>302</v>
      </c>
      <c r="H32" s="163" t="s">
        <v>796</v>
      </c>
      <c r="I32" s="163" t="s">
        <v>905</v>
      </c>
      <c r="J32" s="163" t="s">
        <v>365</v>
      </c>
      <c r="K32" s="104"/>
      <c r="L32" s="164">
        <v>23</v>
      </c>
      <c r="M32" s="163" t="s">
        <v>899</v>
      </c>
      <c r="N32" s="165">
        <v>1</v>
      </c>
      <c r="O32" s="165">
        <v>1</v>
      </c>
      <c r="P32" s="165">
        <v>1</v>
      </c>
      <c r="Q32" s="166" t="s">
        <v>302</v>
      </c>
      <c r="R32" s="167" t="s">
        <v>302</v>
      </c>
      <c r="S32" s="165">
        <v>1</v>
      </c>
      <c r="T32" s="165" t="s">
        <v>302</v>
      </c>
      <c r="U32" s="165" t="s">
        <v>302</v>
      </c>
      <c r="V32" s="168" t="s">
        <v>302</v>
      </c>
      <c r="W32" s="70"/>
      <c r="X32" s="70"/>
    </row>
    <row r="33" spans="1:24" ht="17.25" customHeight="1" x14ac:dyDescent="0.2">
      <c r="A33" s="84"/>
      <c r="B33" s="164">
        <v>24</v>
      </c>
      <c r="C33" s="163" t="s">
        <v>364</v>
      </c>
      <c r="D33" s="163" t="s">
        <v>797</v>
      </c>
      <c r="E33" s="164" t="s">
        <v>361</v>
      </c>
      <c r="F33" s="163" t="s">
        <v>907</v>
      </c>
      <c r="G33" s="163" t="s">
        <v>765</v>
      </c>
      <c r="H33" s="163" t="s">
        <v>883</v>
      </c>
      <c r="I33" s="163" t="s">
        <v>905</v>
      </c>
      <c r="J33" s="163" t="s">
        <v>365</v>
      </c>
      <c r="K33" s="104"/>
      <c r="L33" s="164">
        <v>24</v>
      </c>
      <c r="M33" s="163" t="s">
        <v>907</v>
      </c>
      <c r="N33" s="165">
        <v>1</v>
      </c>
      <c r="O33" s="165">
        <v>1</v>
      </c>
      <c r="P33" s="165">
        <v>1</v>
      </c>
      <c r="Q33" s="166" t="s">
        <v>302</v>
      </c>
      <c r="R33" s="167" t="s">
        <v>302</v>
      </c>
      <c r="S33" s="165">
        <v>1</v>
      </c>
      <c r="T33" s="165" t="s">
        <v>302</v>
      </c>
      <c r="U33" s="165" t="s">
        <v>302</v>
      </c>
      <c r="V33" s="168" t="s">
        <v>302</v>
      </c>
      <c r="W33" s="70"/>
      <c r="X33" s="70"/>
    </row>
    <row r="34" spans="1:24" ht="17.25" customHeight="1" x14ac:dyDescent="0.2">
      <c r="A34" s="84"/>
      <c r="B34" s="164">
        <v>25</v>
      </c>
      <c r="C34" s="163" t="s">
        <v>915</v>
      </c>
      <c r="D34" s="163" t="s">
        <v>901</v>
      </c>
      <c r="E34" s="164" t="s">
        <v>368</v>
      </c>
      <c r="F34" s="163" t="s">
        <v>799</v>
      </c>
      <c r="G34" s="163" t="s">
        <v>302</v>
      </c>
      <c r="H34" s="163" t="s">
        <v>789</v>
      </c>
      <c r="I34" s="163" t="s">
        <v>905</v>
      </c>
      <c r="J34" s="163" t="s">
        <v>365</v>
      </c>
      <c r="K34" s="104"/>
      <c r="L34" s="164">
        <v>25</v>
      </c>
      <c r="M34" s="163" t="s">
        <v>799</v>
      </c>
      <c r="N34" s="165">
        <v>1</v>
      </c>
      <c r="O34" s="165">
        <v>1</v>
      </c>
      <c r="P34" s="165">
        <v>1</v>
      </c>
      <c r="Q34" s="166" t="s">
        <v>302</v>
      </c>
      <c r="R34" s="167" t="s">
        <v>302</v>
      </c>
      <c r="S34" s="165">
        <v>1</v>
      </c>
      <c r="T34" s="165" t="s">
        <v>302</v>
      </c>
      <c r="U34" s="165" t="s">
        <v>302</v>
      </c>
      <c r="V34" s="168" t="s">
        <v>302</v>
      </c>
      <c r="W34" s="70"/>
      <c r="X34" s="70"/>
    </row>
    <row r="35" spans="1:24" ht="17.25" customHeight="1" x14ac:dyDescent="0.2">
      <c r="A35" s="84"/>
      <c r="B35" s="164">
        <v>26</v>
      </c>
      <c r="C35" s="163" t="s">
        <v>364</v>
      </c>
      <c r="D35" s="163" t="s">
        <v>800</v>
      </c>
      <c r="E35" s="164" t="s">
        <v>368</v>
      </c>
      <c r="F35" s="163" t="s">
        <v>803</v>
      </c>
      <c r="G35" s="163" t="s">
        <v>765</v>
      </c>
      <c r="H35" s="163" t="s">
        <v>909</v>
      </c>
      <c r="I35" s="163" t="s">
        <v>905</v>
      </c>
      <c r="J35" s="163" t="s">
        <v>365</v>
      </c>
      <c r="K35" s="104"/>
      <c r="L35" s="164">
        <v>26</v>
      </c>
      <c r="M35" s="163" t="s">
        <v>803</v>
      </c>
      <c r="N35" s="165">
        <v>1</v>
      </c>
      <c r="O35" s="165">
        <v>1</v>
      </c>
      <c r="P35" s="165">
        <v>1</v>
      </c>
      <c r="Q35" s="166" t="s">
        <v>302</v>
      </c>
      <c r="R35" s="167" t="s">
        <v>302</v>
      </c>
      <c r="S35" s="165">
        <v>1</v>
      </c>
      <c r="T35" s="165" t="s">
        <v>302</v>
      </c>
      <c r="U35" s="165" t="s">
        <v>302</v>
      </c>
      <c r="V35" s="168" t="s">
        <v>302</v>
      </c>
      <c r="W35" s="70"/>
      <c r="X35" s="70"/>
    </row>
    <row r="36" spans="1:24" ht="17.25" customHeight="1" x14ac:dyDescent="0.2">
      <c r="A36" s="84"/>
      <c r="B36" s="164">
        <v>27</v>
      </c>
      <c r="C36" s="163" t="s">
        <v>805</v>
      </c>
      <c r="D36" s="163" t="s">
        <v>911</v>
      </c>
      <c r="E36" s="164" t="s">
        <v>368</v>
      </c>
      <c r="F36" s="163" t="s">
        <v>806</v>
      </c>
      <c r="G36" s="163" t="s">
        <v>765</v>
      </c>
      <c r="H36" s="163" t="s">
        <v>883</v>
      </c>
      <c r="I36" s="163" t="s">
        <v>905</v>
      </c>
      <c r="J36" s="163" t="s">
        <v>365</v>
      </c>
      <c r="K36" s="104"/>
      <c r="L36" s="164">
        <v>27</v>
      </c>
      <c r="M36" s="163" t="s">
        <v>806</v>
      </c>
      <c r="N36" s="165">
        <v>1</v>
      </c>
      <c r="O36" s="165">
        <v>1</v>
      </c>
      <c r="P36" s="165">
        <v>1</v>
      </c>
      <c r="Q36" s="166" t="s">
        <v>302</v>
      </c>
      <c r="R36" s="167" t="s">
        <v>302</v>
      </c>
      <c r="S36" s="165">
        <v>1</v>
      </c>
      <c r="T36" s="165" t="s">
        <v>302</v>
      </c>
      <c r="U36" s="165" t="s">
        <v>302</v>
      </c>
      <c r="V36" s="168" t="s">
        <v>302</v>
      </c>
      <c r="W36" s="70"/>
      <c r="X36" s="70"/>
    </row>
    <row r="37" spans="1:24" ht="17.25" customHeight="1" x14ac:dyDescent="0.2">
      <c r="A37" s="84"/>
      <c r="B37" s="164">
        <v>28</v>
      </c>
      <c r="C37" s="163" t="s">
        <v>915</v>
      </c>
      <c r="D37" s="163" t="s">
        <v>808</v>
      </c>
      <c r="E37" s="164" t="s">
        <v>361</v>
      </c>
      <c r="F37" s="163" t="s">
        <v>809</v>
      </c>
      <c r="G37" s="163" t="s">
        <v>302</v>
      </c>
      <c r="H37" s="163" t="s">
        <v>750</v>
      </c>
      <c r="I37" s="163" t="s">
        <v>905</v>
      </c>
      <c r="J37" s="163" t="s">
        <v>365</v>
      </c>
      <c r="K37" s="104"/>
      <c r="L37" s="164">
        <v>28</v>
      </c>
      <c r="M37" s="163" t="s">
        <v>809</v>
      </c>
      <c r="N37" s="165">
        <v>1</v>
      </c>
      <c r="O37" s="165">
        <v>1</v>
      </c>
      <c r="P37" s="165">
        <v>1</v>
      </c>
      <c r="Q37" s="166" t="s">
        <v>302</v>
      </c>
      <c r="R37" s="167" t="s">
        <v>302</v>
      </c>
      <c r="S37" s="165">
        <v>1</v>
      </c>
      <c r="T37" s="165" t="s">
        <v>302</v>
      </c>
      <c r="U37" s="165" t="s">
        <v>302</v>
      </c>
      <c r="V37" s="168" t="s">
        <v>302</v>
      </c>
      <c r="W37" s="70"/>
      <c r="X37" s="70"/>
    </row>
    <row r="38" spans="1:24" ht="17.25" customHeight="1" x14ac:dyDescent="0.2">
      <c r="A38" s="84"/>
      <c r="B38" s="164">
        <v>29</v>
      </c>
      <c r="C38" s="163" t="s">
        <v>915</v>
      </c>
      <c r="D38" s="163" t="s">
        <v>872</v>
      </c>
      <c r="E38" s="164" t="s">
        <v>361</v>
      </c>
      <c r="F38" s="163" t="s">
        <v>810</v>
      </c>
      <c r="G38" s="163" t="s">
        <v>302</v>
      </c>
      <c r="H38" s="163" t="s">
        <v>789</v>
      </c>
      <c r="I38" s="163" t="s">
        <v>905</v>
      </c>
      <c r="J38" s="163" t="s">
        <v>365</v>
      </c>
      <c r="K38" s="104"/>
      <c r="L38" s="164">
        <v>29</v>
      </c>
      <c r="M38" s="163" t="s">
        <v>810</v>
      </c>
      <c r="N38" s="165">
        <v>1</v>
      </c>
      <c r="O38" s="165">
        <v>1</v>
      </c>
      <c r="P38" s="165">
        <v>1</v>
      </c>
      <c r="Q38" s="166" t="s">
        <v>302</v>
      </c>
      <c r="R38" s="167" t="s">
        <v>302</v>
      </c>
      <c r="S38" s="165">
        <v>1</v>
      </c>
      <c r="T38" s="165" t="s">
        <v>302</v>
      </c>
      <c r="U38" s="165" t="s">
        <v>302</v>
      </c>
      <c r="V38" s="168" t="s">
        <v>302</v>
      </c>
      <c r="W38" s="70"/>
      <c r="X38" s="70"/>
    </row>
    <row r="39" spans="1:24" ht="17.25" customHeight="1" x14ac:dyDescent="0.2">
      <c r="A39" s="84"/>
      <c r="B39" s="164">
        <v>30</v>
      </c>
      <c r="C39" s="163" t="s">
        <v>720</v>
      </c>
      <c r="D39" s="163" t="s">
        <v>811</v>
      </c>
      <c r="E39" s="164" t="s">
        <v>361</v>
      </c>
      <c r="F39" s="163" t="s">
        <v>812</v>
      </c>
      <c r="G39" s="163" t="s">
        <v>765</v>
      </c>
      <c r="H39" s="163" t="s">
        <v>883</v>
      </c>
      <c r="I39" s="163" t="s">
        <v>905</v>
      </c>
      <c r="J39" s="163" t="s">
        <v>365</v>
      </c>
      <c r="K39" s="104"/>
      <c r="L39" s="164">
        <v>30</v>
      </c>
      <c r="M39" s="163" t="s">
        <v>812</v>
      </c>
      <c r="N39" s="165">
        <v>1</v>
      </c>
      <c r="O39" s="165">
        <v>1</v>
      </c>
      <c r="P39" s="165">
        <v>1</v>
      </c>
      <c r="Q39" s="166" t="s">
        <v>302</v>
      </c>
      <c r="R39" s="167" t="s">
        <v>302</v>
      </c>
      <c r="S39" s="165">
        <v>1</v>
      </c>
      <c r="T39" s="165" t="s">
        <v>302</v>
      </c>
      <c r="U39" s="165" t="s">
        <v>302</v>
      </c>
      <c r="V39" s="168" t="s">
        <v>302</v>
      </c>
      <c r="W39" s="70"/>
      <c r="X39" s="70"/>
    </row>
    <row r="40" spans="1:24" ht="17.25" customHeight="1" x14ac:dyDescent="0.2">
      <c r="A40" s="84"/>
      <c r="B40" s="164">
        <v>31</v>
      </c>
      <c r="C40" s="163" t="s">
        <v>720</v>
      </c>
      <c r="D40" s="163" t="s">
        <v>813</v>
      </c>
      <c r="E40" s="164" t="s">
        <v>361</v>
      </c>
      <c r="F40" s="163" t="s">
        <v>814</v>
      </c>
      <c r="G40" s="163" t="s">
        <v>366</v>
      </c>
      <c r="H40" s="163" t="s">
        <v>883</v>
      </c>
      <c r="I40" s="163" t="s">
        <v>905</v>
      </c>
      <c r="J40" s="163" t="s">
        <v>365</v>
      </c>
      <c r="K40" s="104"/>
      <c r="L40" s="164">
        <v>31</v>
      </c>
      <c r="M40" s="163" t="s">
        <v>814</v>
      </c>
      <c r="N40" s="165">
        <v>1</v>
      </c>
      <c r="O40" s="165">
        <v>1</v>
      </c>
      <c r="P40" s="165">
        <v>1</v>
      </c>
      <c r="Q40" s="166" t="s">
        <v>302</v>
      </c>
      <c r="R40" s="167" t="s">
        <v>302</v>
      </c>
      <c r="S40" s="165">
        <v>1</v>
      </c>
      <c r="T40" s="165" t="s">
        <v>302</v>
      </c>
      <c r="U40" s="165" t="s">
        <v>302</v>
      </c>
      <c r="V40" s="168" t="s">
        <v>302</v>
      </c>
      <c r="W40" s="70"/>
      <c r="X40" s="70"/>
    </row>
    <row r="41" spans="1:24" ht="17.25" customHeight="1" x14ac:dyDescent="0.2">
      <c r="A41" s="84"/>
      <c r="B41" s="164">
        <v>32</v>
      </c>
      <c r="C41" s="163" t="s">
        <v>915</v>
      </c>
      <c r="D41" s="163" t="s">
        <v>815</v>
      </c>
      <c r="E41" s="164" t="s">
        <v>368</v>
      </c>
      <c r="F41" s="163" t="s">
        <v>816</v>
      </c>
      <c r="G41" s="163" t="s">
        <v>302</v>
      </c>
      <c r="H41" s="163" t="s">
        <v>789</v>
      </c>
      <c r="I41" s="163" t="s">
        <v>905</v>
      </c>
      <c r="J41" s="163" t="s">
        <v>365</v>
      </c>
      <c r="K41" s="104"/>
      <c r="L41" s="164">
        <v>32</v>
      </c>
      <c r="M41" s="163" t="s">
        <v>816</v>
      </c>
      <c r="N41" s="165">
        <v>0.75</v>
      </c>
      <c r="O41" s="165">
        <v>1</v>
      </c>
      <c r="P41" s="165">
        <v>0.75</v>
      </c>
      <c r="Q41" s="166" t="s">
        <v>302</v>
      </c>
      <c r="R41" s="167" t="s">
        <v>302</v>
      </c>
      <c r="S41" s="165">
        <v>1</v>
      </c>
      <c r="T41" s="165" t="s">
        <v>302</v>
      </c>
      <c r="U41" s="165" t="s">
        <v>302</v>
      </c>
      <c r="V41" s="168" t="s">
        <v>302</v>
      </c>
      <c r="W41" s="70"/>
      <c r="X41" s="70"/>
    </row>
    <row r="42" spans="1:24" ht="17.25" customHeight="1" x14ac:dyDescent="0.2">
      <c r="A42" s="84"/>
      <c r="B42" s="164">
        <v>33</v>
      </c>
      <c r="C42" s="163" t="s">
        <v>915</v>
      </c>
      <c r="D42" s="163" t="s">
        <v>817</v>
      </c>
      <c r="E42" s="164" t="s">
        <v>361</v>
      </c>
      <c r="F42" s="163" t="s">
        <v>818</v>
      </c>
      <c r="G42" s="163" t="s">
        <v>858</v>
      </c>
      <c r="H42" s="163" t="s">
        <v>784</v>
      </c>
      <c r="I42" s="163" t="s">
        <v>905</v>
      </c>
      <c r="J42" s="163" t="s">
        <v>819</v>
      </c>
      <c r="K42" s="104"/>
      <c r="L42" s="164">
        <v>33</v>
      </c>
      <c r="M42" s="163" t="s">
        <v>818</v>
      </c>
      <c r="N42" s="165">
        <v>1</v>
      </c>
      <c r="O42" s="165">
        <v>1</v>
      </c>
      <c r="P42" s="165">
        <v>1</v>
      </c>
      <c r="Q42" s="166" t="s">
        <v>302</v>
      </c>
      <c r="R42" s="167" t="s">
        <v>302</v>
      </c>
      <c r="S42" s="165">
        <v>1</v>
      </c>
      <c r="T42" s="165" t="s">
        <v>302</v>
      </c>
      <c r="U42" s="165" t="s">
        <v>302</v>
      </c>
      <c r="V42" s="168" t="s">
        <v>302</v>
      </c>
      <c r="W42" s="70"/>
      <c r="X42" s="70"/>
    </row>
    <row r="43" spans="1:24" ht="17.25" customHeight="1" x14ac:dyDescent="0.2">
      <c r="A43" s="84"/>
      <c r="B43" s="164">
        <v>34</v>
      </c>
      <c r="C43" s="163" t="s">
        <v>820</v>
      </c>
      <c r="D43" s="163" t="s">
        <v>854</v>
      </c>
      <c r="E43" s="164" t="s">
        <v>368</v>
      </c>
      <c r="F43" s="163" t="s">
        <v>821</v>
      </c>
      <c r="G43" s="163" t="s">
        <v>780</v>
      </c>
      <c r="H43" s="163" t="s">
        <v>932</v>
      </c>
      <c r="I43" s="163" t="s">
        <v>905</v>
      </c>
      <c r="J43" s="163" t="s">
        <v>822</v>
      </c>
      <c r="K43" s="104"/>
      <c r="L43" s="164">
        <v>34</v>
      </c>
      <c r="M43" s="163" t="s">
        <v>821</v>
      </c>
      <c r="N43" s="165">
        <v>1</v>
      </c>
      <c r="O43" s="165">
        <v>1</v>
      </c>
      <c r="P43" s="165">
        <v>1</v>
      </c>
      <c r="Q43" s="166" t="s">
        <v>302</v>
      </c>
      <c r="R43" s="167" t="s">
        <v>302</v>
      </c>
      <c r="S43" s="165">
        <v>1</v>
      </c>
      <c r="T43" s="165" t="s">
        <v>302</v>
      </c>
      <c r="U43" s="165" t="s">
        <v>302</v>
      </c>
      <c r="V43" s="168" t="s">
        <v>302</v>
      </c>
      <c r="W43" s="70"/>
      <c r="X43" s="70"/>
    </row>
    <row r="44" spans="1:24" ht="17.25" customHeight="1" x14ac:dyDescent="0.2">
      <c r="A44" s="84"/>
      <c r="B44" s="164">
        <v>35</v>
      </c>
      <c r="C44" s="163" t="s">
        <v>915</v>
      </c>
      <c r="D44" s="163" t="s">
        <v>823</v>
      </c>
      <c r="E44" s="164" t="s">
        <v>361</v>
      </c>
      <c r="F44" s="163" t="s">
        <v>824</v>
      </c>
      <c r="G44" s="163" t="s">
        <v>302</v>
      </c>
      <c r="H44" s="163" t="s">
        <v>789</v>
      </c>
      <c r="I44" s="163" t="s">
        <v>905</v>
      </c>
      <c r="J44" s="163" t="s">
        <v>365</v>
      </c>
      <c r="K44" s="104"/>
      <c r="L44" s="164">
        <v>35</v>
      </c>
      <c r="M44" s="163" t="s">
        <v>824</v>
      </c>
      <c r="N44" s="165">
        <v>1</v>
      </c>
      <c r="O44" s="165">
        <v>1</v>
      </c>
      <c r="P44" s="165">
        <v>1</v>
      </c>
      <c r="Q44" s="166" t="s">
        <v>302</v>
      </c>
      <c r="R44" s="167" t="s">
        <v>302</v>
      </c>
      <c r="S44" s="165">
        <v>1</v>
      </c>
      <c r="T44" s="165" t="s">
        <v>302</v>
      </c>
      <c r="U44" s="165" t="s">
        <v>302</v>
      </c>
      <c r="V44" s="168" t="s">
        <v>302</v>
      </c>
      <c r="W44" s="70"/>
      <c r="X44" s="70"/>
    </row>
    <row r="45" spans="1:24" ht="17.25" customHeight="1" x14ac:dyDescent="0.2">
      <c r="A45" s="84"/>
      <c r="B45" s="164">
        <v>36</v>
      </c>
      <c r="C45" s="163" t="s">
        <v>915</v>
      </c>
      <c r="D45" s="163" t="s">
        <v>825</v>
      </c>
      <c r="E45" s="164" t="s">
        <v>361</v>
      </c>
      <c r="F45" s="163" t="s">
        <v>869</v>
      </c>
      <c r="G45" s="163" t="s">
        <v>302</v>
      </c>
      <c r="H45" s="163" t="s">
        <v>796</v>
      </c>
      <c r="I45" s="163" t="s">
        <v>905</v>
      </c>
      <c r="J45" s="163" t="s">
        <v>365</v>
      </c>
      <c r="K45" s="104"/>
      <c r="L45" s="164">
        <v>36</v>
      </c>
      <c r="M45" s="163" t="s">
        <v>869</v>
      </c>
      <c r="N45" s="165">
        <v>1</v>
      </c>
      <c r="O45" s="165">
        <v>1</v>
      </c>
      <c r="P45" s="165">
        <v>1</v>
      </c>
      <c r="Q45" s="166" t="s">
        <v>302</v>
      </c>
      <c r="R45" s="167" t="s">
        <v>302</v>
      </c>
      <c r="S45" s="165">
        <v>1</v>
      </c>
      <c r="T45" s="165" t="s">
        <v>302</v>
      </c>
      <c r="U45" s="165" t="s">
        <v>302</v>
      </c>
      <c r="V45" s="168" t="s">
        <v>302</v>
      </c>
      <c r="W45" s="70"/>
      <c r="X45" s="70"/>
    </row>
    <row r="46" spans="1:24" ht="17.25" customHeight="1" x14ac:dyDescent="0.2">
      <c r="A46" s="84"/>
      <c r="B46" s="164">
        <v>37</v>
      </c>
      <c r="C46" s="163" t="s">
        <v>915</v>
      </c>
      <c r="D46" s="163" t="s">
        <v>826</v>
      </c>
      <c r="E46" s="164" t="s">
        <v>361</v>
      </c>
      <c r="F46" s="163" t="s">
        <v>827</v>
      </c>
      <c r="G46" s="163" t="s">
        <v>302</v>
      </c>
      <c r="H46" s="163" t="s">
        <v>789</v>
      </c>
      <c r="I46" s="163" t="s">
        <v>905</v>
      </c>
      <c r="J46" s="163" t="s">
        <v>365</v>
      </c>
      <c r="K46" s="104"/>
      <c r="L46" s="164">
        <v>37</v>
      </c>
      <c r="M46" s="163" t="s">
        <v>827</v>
      </c>
      <c r="N46" s="165">
        <v>1</v>
      </c>
      <c r="O46" s="165">
        <v>1</v>
      </c>
      <c r="P46" s="165">
        <v>1</v>
      </c>
      <c r="Q46" s="166" t="s">
        <v>302</v>
      </c>
      <c r="R46" s="167" t="s">
        <v>302</v>
      </c>
      <c r="S46" s="165">
        <v>1</v>
      </c>
      <c r="T46" s="165" t="s">
        <v>302</v>
      </c>
      <c r="U46" s="165" t="s">
        <v>302</v>
      </c>
      <c r="V46" s="168" t="s">
        <v>302</v>
      </c>
      <c r="W46" s="70"/>
      <c r="X46" s="70"/>
    </row>
    <row r="47" spans="1:24" ht="17.25" customHeight="1" x14ac:dyDescent="0.2">
      <c r="A47" s="84"/>
      <c r="B47" s="164">
        <v>38</v>
      </c>
      <c r="C47" s="163" t="s">
        <v>915</v>
      </c>
      <c r="D47" s="163" t="s">
        <v>748</v>
      </c>
      <c r="E47" s="164" t="s">
        <v>368</v>
      </c>
      <c r="F47" s="163" t="s">
        <v>828</v>
      </c>
      <c r="G47" s="163" t="s">
        <v>302</v>
      </c>
      <c r="H47" s="163" t="s">
        <v>749</v>
      </c>
      <c r="I47" s="163" t="s">
        <v>905</v>
      </c>
      <c r="J47" s="163" t="s">
        <v>365</v>
      </c>
      <c r="K47" s="104"/>
      <c r="L47" s="164">
        <v>38</v>
      </c>
      <c r="M47" s="163" t="s">
        <v>828</v>
      </c>
      <c r="N47" s="165">
        <v>1</v>
      </c>
      <c r="O47" s="165">
        <v>1</v>
      </c>
      <c r="P47" s="165">
        <v>1</v>
      </c>
      <c r="Q47" s="166" t="s">
        <v>302</v>
      </c>
      <c r="R47" s="167" t="s">
        <v>302</v>
      </c>
      <c r="S47" s="165">
        <v>1</v>
      </c>
      <c r="T47" s="165" t="s">
        <v>302</v>
      </c>
      <c r="U47" s="165" t="s">
        <v>302</v>
      </c>
      <c r="V47" s="168" t="s">
        <v>302</v>
      </c>
      <c r="W47" s="70"/>
      <c r="X47" s="70"/>
    </row>
    <row r="48" spans="1:24" ht="17.25" customHeight="1" x14ac:dyDescent="0.2">
      <c r="A48" s="84"/>
      <c r="B48" s="164">
        <v>39</v>
      </c>
      <c r="C48" s="163" t="s">
        <v>915</v>
      </c>
      <c r="D48" s="163" t="s">
        <v>829</v>
      </c>
      <c r="E48" s="164" t="s">
        <v>368</v>
      </c>
      <c r="F48" s="163" t="s">
        <v>830</v>
      </c>
      <c r="G48" s="163" t="s">
        <v>302</v>
      </c>
      <c r="H48" s="163" t="s">
        <v>796</v>
      </c>
      <c r="I48" s="163" t="s">
        <v>905</v>
      </c>
      <c r="J48" s="163" t="s">
        <v>365</v>
      </c>
      <c r="K48" s="104"/>
      <c r="L48" s="164">
        <v>39</v>
      </c>
      <c r="M48" s="163" t="s">
        <v>830</v>
      </c>
      <c r="N48" s="165">
        <v>0.44</v>
      </c>
      <c r="O48" s="165">
        <v>0.44</v>
      </c>
      <c r="P48" s="165">
        <v>0.44</v>
      </c>
      <c r="Q48" s="166" t="s">
        <v>302</v>
      </c>
      <c r="R48" s="167" t="s">
        <v>302</v>
      </c>
      <c r="S48" s="165">
        <v>0.44</v>
      </c>
      <c r="T48" s="165" t="s">
        <v>302</v>
      </c>
      <c r="U48" s="165" t="s">
        <v>302</v>
      </c>
      <c r="V48" s="168" t="s">
        <v>302</v>
      </c>
      <c r="W48" s="70"/>
      <c r="X48" s="70"/>
    </row>
    <row r="49" spans="1:24" ht="17.25" customHeight="1" x14ac:dyDescent="0.2">
      <c r="A49" s="84"/>
      <c r="B49" s="164">
        <v>40</v>
      </c>
      <c r="C49" s="163" t="s">
        <v>915</v>
      </c>
      <c r="D49" s="163" t="s">
        <v>831</v>
      </c>
      <c r="E49" s="164" t="s">
        <v>361</v>
      </c>
      <c r="F49" s="163" t="s">
        <v>832</v>
      </c>
      <c r="G49" s="163" t="s">
        <v>302</v>
      </c>
      <c r="H49" s="163" t="s">
        <v>796</v>
      </c>
      <c r="I49" s="163" t="s">
        <v>905</v>
      </c>
      <c r="J49" s="163" t="s">
        <v>365</v>
      </c>
      <c r="K49" s="104"/>
      <c r="L49" s="164">
        <v>40</v>
      </c>
      <c r="M49" s="163" t="s">
        <v>832</v>
      </c>
      <c r="N49" s="165">
        <v>1</v>
      </c>
      <c r="O49" s="165">
        <v>1</v>
      </c>
      <c r="P49" s="165">
        <v>1</v>
      </c>
      <c r="Q49" s="166" t="s">
        <v>302</v>
      </c>
      <c r="R49" s="167" t="s">
        <v>302</v>
      </c>
      <c r="S49" s="165">
        <v>1</v>
      </c>
      <c r="T49" s="165" t="s">
        <v>302</v>
      </c>
      <c r="U49" s="165" t="s">
        <v>302</v>
      </c>
      <c r="V49" s="168" t="s">
        <v>302</v>
      </c>
    </row>
    <row r="50" spans="1:24" ht="29.25" customHeight="1" x14ac:dyDescent="0.2">
      <c r="A50" s="84"/>
      <c r="B50" s="248"/>
      <c r="C50" s="247"/>
      <c r="D50" s="247"/>
      <c r="E50" s="248"/>
      <c r="F50" s="247"/>
      <c r="G50" s="247"/>
      <c r="H50" s="247"/>
      <c r="I50" s="247"/>
      <c r="J50" s="247"/>
      <c r="K50" s="104"/>
      <c r="L50" s="248"/>
      <c r="M50" s="247"/>
      <c r="N50" s="249"/>
      <c r="O50" s="249"/>
      <c r="P50" s="249"/>
      <c r="Q50" s="250"/>
      <c r="R50" s="251"/>
      <c r="S50" s="249"/>
      <c r="T50" s="249"/>
      <c r="U50" s="249"/>
      <c r="V50" s="252"/>
    </row>
    <row r="51" spans="1:24" ht="17.25" customHeight="1" x14ac:dyDescent="0.2">
      <c r="A51" s="84"/>
      <c r="B51" s="285"/>
      <c r="C51" s="74"/>
      <c r="D51" s="75"/>
      <c r="E51" s="29"/>
      <c r="F51" s="29"/>
      <c r="G51" s="29"/>
      <c r="H51" s="29"/>
      <c r="I51" s="29"/>
      <c r="J51" s="29"/>
      <c r="K51" s="84"/>
      <c r="L51" s="285"/>
      <c r="M51" s="84"/>
      <c r="N51" s="358" t="s">
        <v>336</v>
      </c>
      <c r="O51" s="359"/>
      <c r="P51" s="359"/>
      <c r="Q51" s="359"/>
      <c r="R51" s="359"/>
      <c r="S51" s="359"/>
      <c r="T51" s="360" t="s">
        <v>337</v>
      </c>
      <c r="U51" s="360"/>
      <c r="V51" s="274" t="s">
        <v>338</v>
      </c>
      <c r="W51" s="70"/>
      <c r="X51" s="70"/>
    </row>
    <row r="52" spans="1:24" ht="26.25" thickBot="1" x14ac:dyDescent="0.25">
      <c r="A52" s="172"/>
      <c r="B52" s="281"/>
      <c r="C52" s="281" t="s">
        <v>340</v>
      </c>
      <c r="D52" s="281" t="s">
        <v>659</v>
      </c>
      <c r="E52" s="281" t="s">
        <v>658</v>
      </c>
      <c r="F52" s="281" t="s">
        <v>341</v>
      </c>
      <c r="G52" s="281" t="s">
        <v>342</v>
      </c>
      <c r="H52" s="281" t="s">
        <v>343</v>
      </c>
      <c r="I52" s="281" t="s">
        <v>660</v>
      </c>
      <c r="J52" s="281" t="s">
        <v>344</v>
      </c>
      <c r="K52" s="84"/>
      <c r="L52" s="281"/>
      <c r="M52" s="281" t="s">
        <v>341</v>
      </c>
      <c r="N52" s="281" t="s">
        <v>345</v>
      </c>
      <c r="O52" s="281" t="s">
        <v>346</v>
      </c>
      <c r="P52" s="281" t="s">
        <v>347</v>
      </c>
      <c r="Q52" s="281" t="s">
        <v>348</v>
      </c>
      <c r="R52" s="281" t="s">
        <v>349</v>
      </c>
      <c r="S52" s="281" t="s">
        <v>350</v>
      </c>
      <c r="T52" s="281" t="s">
        <v>661</v>
      </c>
      <c r="U52" s="281" t="s">
        <v>351</v>
      </c>
      <c r="V52" s="281" t="s">
        <v>352</v>
      </c>
      <c r="W52" s="70"/>
      <c r="X52" s="70"/>
    </row>
    <row r="53" spans="1:24" ht="17.25" customHeight="1" x14ac:dyDescent="0.2">
      <c r="A53" s="84"/>
      <c r="B53" s="282">
        <v>41</v>
      </c>
      <c r="C53" s="163" t="s">
        <v>915</v>
      </c>
      <c r="D53" s="163" t="s">
        <v>833</v>
      </c>
      <c r="E53" s="164" t="s">
        <v>361</v>
      </c>
      <c r="F53" s="163" t="s">
        <v>834</v>
      </c>
      <c r="G53" s="163" t="s">
        <v>302</v>
      </c>
      <c r="H53" s="163" t="s">
        <v>796</v>
      </c>
      <c r="I53" s="163" t="s">
        <v>905</v>
      </c>
      <c r="J53" s="163" t="s">
        <v>365</v>
      </c>
      <c r="K53" s="104"/>
      <c r="L53" s="282">
        <v>41</v>
      </c>
      <c r="M53" s="163" t="s">
        <v>834</v>
      </c>
      <c r="N53" s="165">
        <v>1</v>
      </c>
      <c r="O53" s="165">
        <v>1</v>
      </c>
      <c r="P53" s="165">
        <v>1</v>
      </c>
      <c r="Q53" s="166" t="s">
        <v>302</v>
      </c>
      <c r="R53" s="167" t="s">
        <v>302</v>
      </c>
      <c r="S53" s="165">
        <v>1</v>
      </c>
      <c r="T53" s="165" t="s">
        <v>302</v>
      </c>
      <c r="U53" s="165" t="s">
        <v>302</v>
      </c>
      <c r="V53" s="168" t="s">
        <v>302</v>
      </c>
    </row>
    <row r="54" spans="1:24" ht="17.25" customHeight="1" x14ac:dyDescent="0.2">
      <c r="A54" s="84"/>
      <c r="B54" s="164">
        <v>42</v>
      </c>
      <c r="C54" s="163" t="s">
        <v>915</v>
      </c>
      <c r="D54" s="163" t="s">
        <v>894</v>
      </c>
      <c r="E54" s="164" t="s">
        <v>368</v>
      </c>
      <c r="F54" s="163" t="s">
        <v>835</v>
      </c>
      <c r="G54" s="163" t="s">
        <v>302</v>
      </c>
      <c r="H54" s="163" t="s">
        <v>742</v>
      </c>
      <c r="I54" s="163" t="s">
        <v>905</v>
      </c>
      <c r="J54" s="163" t="s">
        <v>365</v>
      </c>
      <c r="K54" s="104"/>
      <c r="L54" s="164">
        <v>42</v>
      </c>
      <c r="M54" s="163" t="s">
        <v>835</v>
      </c>
      <c r="N54" s="165">
        <v>0.6</v>
      </c>
      <c r="O54" s="165">
        <v>1</v>
      </c>
      <c r="P54" s="165">
        <v>0.6</v>
      </c>
      <c r="Q54" s="166" t="s">
        <v>302</v>
      </c>
      <c r="R54" s="167" t="s">
        <v>302</v>
      </c>
      <c r="S54" s="165">
        <v>1</v>
      </c>
      <c r="T54" s="165" t="s">
        <v>302</v>
      </c>
      <c r="U54" s="165" t="s">
        <v>302</v>
      </c>
      <c r="V54" s="168" t="s">
        <v>302</v>
      </c>
    </row>
    <row r="55" spans="1:24" ht="17.25" customHeight="1" x14ac:dyDescent="0.2">
      <c r="A55" s="84"/>
      <c r="B55" s="164">
        <v>43</v>
      </c>
      <c r="C55" s="163" t="s">
        <v>915</v>
      </c>
      <c r="D55" s="163" t="s">
        <v>836</v>
      </c>
      <c r="E55" s="164" t="s">
        <v>361</v>
      </c>
      <c r="F55" s="163" t="s">
        <v>837</v>
      </c>
      <c r="G55" s="163" t="s">
        <v>302</v>
      </c>
      <c r="H55" s="163" t="s">
        <v>789</v>
      </c>
      <c r="I55" s="163" t="s">
        <v>905</v>
      </c>
      <c r="J55" s="163" t="s">
        <v>365</v>
      </c>
      <c r="K55" s="104"/>
      <c r="L55" s="164">
        <v>43</v>
      </c>
      <c r="M55" s="163" t="s">
        <v>837</v>
      </c>
      <c r="N55" s="165">
        <v>1</v>
      </c>
      <c r="O55" s="165">
        <v>1</v>
      </c>
      <c r="P55" s="165">
        <v>1</v>
      </c>
      <c r="Q55" s="166" t="s">
        <v>302</v>
      </c>
      <c r="R55" s="167" t="s">
        <v>302</v>
      </c>
      <c r="S55" s="165">
        <v>1</v>
      </c>
      <c r="T55" s="165" t="s">
        <v>302</v>
      </c>
      <c r="U55" s="165" t="s">
        <v>302</v>
      </c>
      <c r="V55" s="168" t="s">
        <v>302</v>
      </c>
    </row>
    <row r="56" spans="1:24" ht="17.25" customHeight="1" x14ac:dyDescent="0.2">
      <c r="A56" s="84"/>
      <c r="B56" s="164">
        <v>44</v>
      </c>
      <c r="C56" s="163" t="s">
        <v>364</v>
      </c>
      <c r="D56" s="163" t="s">
        <v>838</v>
      </c>
      <c r="E56" s="164" t="s">
        <v>361</v>
      </c>
      <c r="F56" s="163" t="s">
        <v>779</v>
      </c>
      <c r="G56" s="163" t="s">
        <v>765</v>
      </c>
      <c r="H56" s="163" t="s">
        <v>883</v>
      </c>
      <c r="I56" s="163" t="s">
        <v>905</v>
      </c>
      <c r="J56" s="163" t="s">
        <v>365</v>
      </c>
      <c r="K56" s="104"/>
      <c r="L56" s="164">
        <v>44</v>
      </c>
      <c r="M56" s="163" t="s">
        <v>779</v>
      </c>
      <c r="N56" s="165">
        <v>1</v>
      </c>
      <c r="O56" s="165" t="s">
        <v>302</v>
      </c>
      <c r="P56" s="165">
        <v>1</v>
      </c>
      <c r="Q56" s="166" t="s">
        <v>302</v>
      </c>
      <c r="R56" s="167" t="s">
        <v>302</v>
      </c>
      <c r="S56" s="165" t="s">
        <v>302</v>
      </c>
      <c r="T56" s="165" t="s">
        <v>302</v>
      </c>
      <c r="U56" s="165" t="s">
        <v>302</v>
      </c>
      <c r="V56" s="168" t="s">
        <v>302</v>
      </c>
    </row>
    <row r="57" spans="1:24" ht="17.25" customHeight="1" x14ac:dyDescent="0.2">
      <c r="A57" s="84"/>
      <c r="B57" s="164">
        <v>45</v>
      </c>
      <c r="C57" s="163" t="s">
        <v>915</v>
      </c>
      <c r="D57" s="163" t="s">
        <v>839</v>
      </c>
      <c r="E57" s="164" t="s">
        <v>361</v>
      </c>
      <c r="F57" s="163" t="s">
        <v>840</v>
      </c>
      <c r="G57" s="163" t="s">
        <v>902</v>
      </c>
      <c r="H57" s="163" t="s">
        <v>784</v>
      </c>
      <c r="I57" s="163" t="s">
        <v>905</v>
      </c>
      <c r="J57" s="163" t="s">
        <v>769</v>
      </c>
      <c r="K57" s="104"/>
      <c r="L57" s="164">
        <v>45</v>
      </c>
      <c r="M57" s="163" t="s">
        <v>840</v>
      </c>
      <c r="N57" s="165">
        <v>1</v>
      </c>
      <c r="O57" s="165">
        <v>1</v>
      </c>
      <c r="P57" s="165">
        <v>1</v>
      </c>
      <c r="Q57" s="166" t="s">
        <v>302</v>
      </c>
      <c r="R57" s="167" t="s">
        <v>302</v>
      </c>
      <c r="S57" s="165">
        <v>1</v>
      </c>
      <c r="T57" s="165" t="s">
        <v>302</v>
      </c>
      <c r="U57" s="165" t="s">
        <v>302</v>
      </c>
      <c r="V57" s="168" t="s">
        <v>302</v>
      </c>
    </row>
    <row r="58" spans="1:24" ht="17.25" customHeight="1" x14ac:dyDescent="0.2">
      <c r="A58" s="84"/>
      <c r="B58" s="164">
        <v>46</v>
      </c>
      <c r="C58" s="163" t="s">
        <v>805</v>
      </c>
      <c r="D58" s="163" t="s">
        <v>760</v>
      </c>
      <c r="E58" s="164" t="s">
        <v>368</v>
      </c>
      <c r="F58" s="163" t="s">
        <v>841</v>
      </c>
      <c r="G58" s="163" t="s">
        <v>765</v>
      </c>
      <c r="H58" s="163" t="s">
        <v>798</v>
      </c>
      <c r="I58" s="163" t="s">
        <v>905</v>
      </c>
      <c r="J58" s="163" t="s">
        <v>365</v>
      </c>
      <c r="K58" s="104"/>
      <c r="L58" s="164">
        <v>46</v>
      </c>
      <c r="M58" s="163" t="s">
        <v>841</v>
      </c>
      <c r="N58" s="165">
        <v>1</v>
      </c>
      <c r="O58" s="165">
        <v>1</v>
      </c>
      <c r="P58" s="165">
        <v>1</v>
      </c>
      <c r="Q58" s="166" t="s">
        <v>302</v>
      </c>
      <c r="R58" s="167" t="s">
        <v>302</v>
      </c>
      <c r="S58" s="165">
        <v>1</v>
      </c>
      <c r="T58" s="165" t="s">
        <v>302</v>
      </c>
      <c r="U58" s="165" t="s">
        <v>302</v>
      </c>
      <c r="V58" s="168" t="s">
        <v>302</v>
      </c>
    </row>
    <row r="59" spans="1:24" ht="17.25" customHeight="1" x14ac:dyDescent="0.2">
      <c r="A59" s="84"/>
      <c r="B59" s="164">
        <v>47</v>
      </c>
      <c r="C59" s="163" t="s">
        <v>915</v>
      </c>
      <c r="D59" s="163" t="s">
        <v>763</v>
      </c>
      <c r="E59" s="164" t="s">
        <v>368</v>
      </c>
      <c r="F59" s="163" t="s">
        <v>842</v>
      </c>
      <c r="G59" s="163" t="s">
        <v>902</v>
      </c>
      <c r="H59" s="163" t="s">
        <v>742</v>
      </c>
      <c r="I59" s="163" t="s">
        <v>905</v>
      </c>
      <c r="J59" s="163" t="s">
        <v>769</v>
      </c>
      <c r="K59" s="104"/>
      <c r="L59" s="164">
        <v>47</v>
      </c>
      <c r="M59" s="163" t="s">
        <v>842</v>
      </c>
      <c r="N59" s="165">
        <v>0.33</v>
      </c>
      <c r="O59" s="165">
        <v>0.33</v>
      </c>
      <c r="P59" s="165">
        <v>0.33</v>
      </c>
      <c r="Q59" s="166" t="s">
        <v>795</v>
      </c>
      <c r="R59" s="167" t="s">
        <v>302</v>
      </c>
      <c r="S59" s="165">
        <v>0.33</v>
      </c>
      <c r="T59" s="165" t="s">
        <v>302</v>
      </c>
      <c r="U59" s="165" t="s">
        <v>302</v>
      </c>
      <c r="V59" s="168" t="s">
        <v>302</v>
      </c>
    </row>
    <row r="60" spans="1:24" ht="17.25" customHeight="1" x14ac:dyDescent="0.2">
      <c r="A60" s="84"/>
      <c r="B60" s="164">
        <v>48</v>
      </c>
      <c r="C60" s="163" t="s">
        <v>720</v>
      </c>
      <c r="D60" s="163" t="s">
        <v>843</v>
      </c>
      <c r="E60" s="164" t="s">
        <v>361</v>
      </c>
      <c r="F60" s="163" t="s">
        <v>762</v>
      </c>
      <c r="G60" s="163" t="s">
        <v>902</v>
      </c>
      <c r="H60" s="163" t="s">
        <v>883</v>
      </c>
      <c r="I60" s="163" t="s">
        <v>905</v>
      </c>
      <c r="J60" s="163" t="s">
        <v>844</v>
      </c>
      <c r="K60" s="104"/>
      <c r="L60" s="164">
        <v>48</v>
      </c>
      <c r="M60" s="163" t="s">
        <v>762</v>
      </c>
      <c r="N60" s="165">
        <v>1</v>
      </c>
      <c r="O60" s="165">
        <v>1</v>
      </c>
      <c r="P60" s="165">
        <v>1</v>
      </c>
      <c r="Q60" s="166" t="s">
        <v>302</v>
      </c>
      <c r="R60" s="167" t="s">
        <v>302</v>
      </c>
      <c r="S60" s="165">
        <v>1</v>
      </c>
      <c r="T60" s="165" t="s">
        <v>302</v>
      </c>
      <c r="U60" s="165" t="s">
        <v>302</v>
      </c>
      <c r="V60" s="168" t="s">
        <v>302</v>
      </c>
    </row>
    <row r="61" spans="1:24" ht="17.25" customHeight="1" x14ac:dyDescent="0.2">
      <c r="A61" s="84"/>
      <c r="B61" s="164">
        <v>49</v>
      </c>
      <c r="C61" s="163" t="s">
        <v>725</v>
      </c>
      <c r="D61" s="163" t="s">
        <v>845</v>
      </c>
      <c r="E61" s="164" t="s">
        <v>361</v>
      </c>
      <c r="F61" s="163" t="s">
        <v>846</v>
      </c>
      <c r="G61" s="163" t="s">
        <v>902</v>
      </c>
      <c r="H61" s="163" t="s">
        <v>785</v>
      </c>
      <c r="I61" s="163" t="s">
        <v>905</v>
      </c>
      <c r="J61" s="163" t="s">
        <v>764</v>
      </c>
      <c r="K61" s="104"/>
      <c r="L61" s="164">
        <v>49</v>
      </c>
      <c r="M61" s="163" t="s">
        <v>846</v>
      </c>
      <c r="N61" s="165">
        <v>1</v>
      </c>
      <c r="O61" s="165">
        <v>1</v>
      </c>
      <c r="P61" s="165">
        <v>1</v>
      </c>
      <c r="Q61" s="166" t="s">
        <v>302</v>
      </c>
      <c r="R61" s="167" t="s">
        <v>302</v>
      </c>
      <c r="S61" s="165">
        <v>1</v>
      </c>
      <c r="T61" s="165" t="s">
        <v>302</v>
      </c>
      <c r="U61" s="165" t="s">
        <v>302</v>
      </c>
      <c r="V61" s="168" t="s">
        <v>302</v>
      </c>
    </row>
    <row r="62" spans="1:24" ht="17.25" customHeight="1" x14ac:dyDescent="0.2">
      <c r="A62" s="84"/>
      <c r="B62" s="164">
        <v>50</v>
      </c>
      <c r="C62" s="163" t="s">
        <v>847</v>
      </c>
      <c r="D62" s="163" t="s">
        <v>730</v>
      </c>
      <c r="E62" s="164" t="s">
        <v>361</v>
      </c>
      <c r="F62" s="163" t="s">
        <v>848</v>
      </c>
      <c r="G62" s="163" t="s">
        <v>902</v>
      </c>
      <c r="H62" s="163" t="s">
        <v>778</v>
      </c>
      <c r="I62" s="163" t="s">
        <v>905</v>
      </c>
      <c r="J62" s="163" t="s">
        <v>849</v>
      </c>
      <c r="K62" s="104"/>
      <c r="L62" s="164">
        <v>50</v>
      </c>
      <c r="M62" s="163" t="s">
        <v>848</v>
      </c>
      <c r="N62" s="165">
        <v>1</v>
      </c>
      <c r="O62" s="165" t="s">
        <v>302</v>
      </c>
      <c r="P62" s="165">
        <v>1</v>
      </c>
      <c r="Q62" s="166" t="s">
        <v>302</v>
      </c>
      <c r="R62" s="167" t="s">
        <v>302</v>
      </c>
      <c r="S62" s="165" t="s">
        <v>302</v>
      </c>
      <c r="T62" s="165" t="s">
        <v>302</v>
      </c>
      <c r="U62" s="165" t="s">
        <v>302</v>
      </c>
      <c r="V62" s="168" t="s">
        <v>302</v>
      </c>
    </row>
    <row r="63" spans="1:24" ht="17.25" customHeight="1" x14ac:dyDescent="0.2">
      <c r="A63" s="84"/>
      <c r="B63" s="164">
        <v>51</v>
      </c>
      <c r="C63" s="163" t="s">
        <v>731</v>
      </c>
      <c r="D63" s="163" t="s">
        <v>850</v>
      </c>
      <c r="E63" s="164" t="s">
        <v>361</v>
      </c>
      <c r="F63" s="163" t="s">
        <v>851</v>
      </c>
      <c r="G63" s="163" t="s">
        <v>902</v>
      </c>
      <c r="H63" s="163" t="s">
        <v>876</v>
      </c>
      <c r="I63" s="163" t="s">
        <v>905</v>
      </c>
      <c r="J63" s="163" t="s">
        <v>852</v>
      </c>
      <c r="K63" s="104"/>
      <c r="L63" s="164">
        <v>51</v>
      </c>
      <c r="M63" s="163" t="s">
        <v>851</v>
      </c>
      <c r="N63" s="165">
        <v>1</v>
      </c>
      <c r="O63" s="165">
        <v>1</v>
      </c>
      <c r="P63" s="165">
        <v>1</v>
      </c>
      <c r="Q63" s="166" t="s">
        <v>302</v>
      </c>
      <c r="R63" s="167" t="s">
        <v>302</v>
      </c>
      <c r="S63" s="165">
        <v>1</v>
      </c>
      <c r="T63" s="165" t="s">
        <v>302</v>
      </c>
      <c r="U63" s="165" t="s">
        <v>302</v>
      </c>
      <c r="V63" s="168" t="s">
        <v>302</v>
      </c>
    </row>
    <row r="64" spans="1:24" ht="17.25" customHeight="1" x14ac:dyDescent="0.2">
      <c r="A64" s="84"/>
      <c r="B64" s="164">
        <v>52</v>
      </c>
      <c r="C64" s="163" t="s">
        <v>915</v>
      </c>
      <c r="D64" s="163" t="s">
        <v>853</v>
      </c>
      <c r="E64" s="164" t="s">
        <v>368</v>
      </c>
      <c r="F64" s="163" t="s">
        <v>732</v>
      </c>
      <c r="G64" s="163" t="s">
        <v>302</v>
      </c>
      <c r="H64" s="163" t="s">
        <v>742</v>
      </c>
      <c r="I64" s="163" t="s">
        <v>905</v>
      </c>
      <c r="J64" s="163" t="s">
        <v>365</v>
      </c>
      <c r="K64" s="104"/>
      <c r="L64" s="164">
        <v>52</v>
      </c>
      <c r="M64" s="163" t="s">
        <v>732</v>
      </c>
      <c r="N64" s="165">
        <v>0.9</v>
      </c>
      <c r="O64" s="165">
        <v>0.9</v>
      </c>
      <c r="P64" s="165">
        <v>0.9</v>
      </c>
      <c r="Q64" s="166" t="s">
        <v>302</v>
      </c>
      <c r="R64" s="167" t="s">
        <v>302</v>
      </c>
      <c r="S64" s="165">
        <v>0.9</v>
      </c>
      <c r="T64" s="165" t="s">
        <v>302</v>
      </c>
      <c r="U64" s="165" t="s">
        <v>302</v>
      </c>
      <c r="V64" s="168" t="s">
        <v>302</v>
      </c>
    </row>
    <row r="65" spans="1:24" ht="17.25" customHeight="1" x14ac:dyDescent="0.2">
      <c r="A65" s="84"/>
      <c r="B65" s="164">
        <v>53</v>
      </c>
      <c r="C65" s="163" t="s">
        <v>847</v>
      </c>
      <c r="D65" s="163" t="s">
        <v>856</v>
      </c>
      <c r="E65" s="164" t="s">
        <v>361</v>
      </c>
      <c r="F65" s="163" t="s">
        <v>734</v>
      </c>
      <c r="G65" s="163" t="s">
        <v>902</v>
      </c>
      <c r="H65" s="163" t="s">
        <v>778</v>
      </c>
      <c r="I65" s="163" t="s">
        <v>905</v>
      </c>
      <c r="J65" s="163" t="s">
        <v>857</v>
      </c>
      <c r="K65" s="104"/>
      <c r="L65" s="164">
        <v>53</v>
      </c>
      <c r="M65" s="163" t="s">
        <v>734</v>
      </c>
      <c r="N65" s="165">
        <v>1</v>
      </c>
      <c r="O65" s="165">
        <v>1</v>
      </c>
      <c r="P65" s="165">
        <v>1</v>
      </c>
      <c r="Q65" s="166" t="s">
        <v>302</v>
      </c>
      <c r="R65" s="167" t="s">
        <v>302</v>
      </c>
      <c r="S65" s="165">
        <v>1</v>
      </c>
      <c r="T65" s="165" t="s">
        <v>302</v>
      </c>
      <c r="U65" s="165" t="s">
        <v>302</v>
      </c>
      <c r="V65" s="168" t="s">
        <v>302</v>
      </c>
    </row>
    <row r="66" spans="1:24" ht="17.25" customHeight="1" x14ac:dyDescent="0.2">
      <c r="A66" s="84"/>
      <c r="B66" s="164">
        <v>54</v>
      </c>
      <c r="C66" s="163" t="s">
        <v>847</v>
      </c>
      <c r="D66" s="163" t="s">
        <v>367</v>
      </c>
      <c r="E66" s="164" t="s">
        <v>361</v>
      </c>
      <c r="F66" s="163" t="s">
        <v>737</v>
      </c>
      <c r="G66" s="163" t="s">
        <v>302</v>
      </c>
      <c r="H66" s="163" t="s">
        <v>778</v>
      </c>
      <c r="I66" s="163" t="s">
        <v>905</v>
      </c>
      <c r="J66" s="163" t="s">
        <v>365</v>
      </c>
      <c r="K66" s="104"/>
      <c r="L66" s="164">
        <v>54</v>
      </c>
      <c r="M66" s="163" t="s">
        <v>737</v>
      </c>
      <c r="N66" s="165">
        <v>1</v>
      </c>
      <c r="O66" s="165">
        <v>1</v>
      </c>
      <c r="P66" s="165">
        <v>1</v>
      </c>
      <c r="Q66" s="166" t="s">
        <v>302</v>
      </c>
      <c r="R66" s="167" t="s">
        <v>302</v>
      </c>
      <c r="S66" s="165">
        <v>1</v>
      </c>
      <c r="T66" s="165" t="s">
        <v>302</v>
      </c>
      <c r="U66" s="165" t="s">
        <v>302</v>
      </c>
      <c r="V66" s="168" t="s">
        <v>302</v>
      </c>
    </row>
    <row r="67" spans="1:24" ht="17.25" customHeight="1" x14ac:dyDescent="0.2">
      <c r="A67" s="84"/>
      <c r="B67" s="164">
        <v>55</v>
      </c>
      <c r="C67" s="163" t="s">
        <v>847</v>
      </c>
      <c r="D67" s="163" t="s">
        <v>859</v>
      </c>
      <c r="E67" s="164" t="s">
        <v>361</v>
      </c>
      <c r="F67" s="163" t="s">
        <v>860</v>
      </c>
      <c r="G67" s="163" t="s">
        <v>902</v>
      </c>
      <c r="H67" s="163" t="s">
        <v>778</v>
      </c>
      <c r="I67" s="163" t="s">
        <v>905</v>
      </c>
      <c r="J67" s="163" t="s">
        <v>857</v>
      </c>
      <c r="K67" s="104"/>
      <c r="L67" s="164">
        <v>55</v>
      </c>
      <c r="M67" s="163" t="s">
        <v>860</v>
      </c>
      <c r="N67" s="165">
        <v>1</v>
      </c>
      <c r="O67" s="165">
        <v>1</v>
      </c>
      <c r="P67" s="165">
        <v>1</v>
      </c>
      <c r="Q67" s="166" t="s">
        <v>302</v>
      </c>
      <c r="R67" s="167" t="s">
        <v>302</v>
      </c>
      <c r="S67" s="165">
        <v>1</v>
      </c>
      <c r="T67" s="165" t="s">
        <v>302</v>
      </c>
      <c r="U67" s="165" t="s">
        <v>302</v>
      </c>
      <c r="V67" s="168" t="s">
        <v>302</v>
      </c>
    </row>
    <row r="68" spans="1:24" ht="17.25" customHeight="1" x14ac:dyDescent="0.2">
      <c r="A68" s="84"/>
      <c r="B68" s="164">
        <v>56</v>
      </c>
      <c r="C68" s="163" t="s">
        <v>847</v>
      </c>
      <c r="D68" s="163" t="s">
        <v>861</v>
      </c>
      <c r="E68" s="164" t="s">
        <v>361</v>
      </c>
      <c r="F68" s="163" t="s">
        <v>862</v>
      </c>
      <c r="G68" s="163" t="s">
        <v>902</v>
      </c>
      <c r="H68" s="163" t="s">
        <v>778</v>
      </c>
      <c r="I68" s="163" t="s">
        <v>905</v>
      </c>
      <c r="J68" s="163" t="s">
        <v>863</v>
      </c>
      <c r="K68" s="104"/>
      <c r="L68" s="164">
        <v>56</v>
      </c>
      <c r="M68" s="163" t="s">
        <v>862</v>
      </c>
      <c r="N68" s="165">
        <v>1</v>
      </c>
      <c r="O68" s="165">
        <v>1</v>
      </c>
      <c r="P68" s="165">
        <v>1</v>
      </c>
      <c r="Q68" s="166" t="s">
        <v>302</v>
      </c>
      <c r="R68" s="167" t="s">
        <v>302</v>
      </c>
      <c r="S68" s="165">
        <v>1</v>
      </c>
      <c r="T68" s="165" t="s">
        <v>302</v>
      </c>
      <c r="U68" s="165" t="s">
        <v>302</v>
      </c>
      <c r="V68" s="168" t="s">
        <v>302</v>
      </c>
    </row>
    <row r="69" spans="1:24" ht="17.25" customHeight="1" x14ac:dyDescent="0.2">
      <c r="A69" s="84"/>
      <c r="B69" s="164">
        <v>57</v>
      </c>
      <c r="C69" s="163" t="s">
        <v>865</v>
      </c>
      <c r="D69" s="163" t="s">
        <v>866</v>
      </c>
      <c r="E69" s="164" t="s">
        <v>361</v>
      </c>
      <c r="F69" s="163" t="s">
        <v>867</v>
      </c>
      <c r="G69" s="163" t="s">
        <v>902</v>
      </c>
      <c r="H69" s="163" t="s">
        <v>778</v>
      </c>
      <c r="I69" s="163" t="s">
        <v>905</v>
      </c>
      <c r="J69" s="163" t="s">
        <v>868</v>
      </c>
      <c r="K69" s="104"/>
      <c r="L69" s="164">
        <v>57</v>
      </c>
      <c r="M69" s="163" t="s">
        <v>867</v>
      </c>
      <c r="N69" s="165">
        <v>1</v>
      </c>
      <c r="O69" s="165">
        <v>1</v>
      </c>
      <c r="P69" s="165">
        <v>1</v>
      </c>
      <c r="Q69" s="166" t="s">
        <v>302</v>
      </c>
      <c r="R69" s="167" t="s">
        <v>302</v>
      </c>
      <c r="S69" s="165">
        <v>1</v>
      </c>
      <c r="T69" s="165" t="s">
        <v>302</v>
      </c>
      <c r="U69" s="165" t="s">
        <v>302</v>
      </c>
      <c r="V69" s="168" t="s">
        <v>302</v>
      </c>
    </row>
    <row r="70" spans="1:24" ht="17.25" customHeight="1" x14ac:dyDescent="0.2">
      <c r="A70" s="84"/>
      <c r="B70" s="164">
        <v>58</v>
      </c>
      <c r="C70" s="163" t="s">
        <v>736</v>
      </c>
      <c r="D70" s="163" t="s">
        <v>870</v>
      </c>
      <c r="E70" s="164" t="s">
        <v>361</v>
      </c>
      <c r="F70" s="163" t="s">
        <v>871</v>
      </c>
      <c r="G70" s="163" t="s">
        <v>302</v>
      </c>
      <c r="H70" s="163" t="s">
        <v>919</v>
      </c>
      <c r="I70" s="163" t="s">
        <v>905</v>
      </c>
      <c r="J70" s="163" t="s">
        <v>365</v>
      </c>
      <c r="K70" s="104"/>
      <c r="L70" s="164">
        <v>58</v>
      </c>
      <c r="M70" s="163" t="s">
        <v>871</v>
      </c>
      <c r="N70" s="165">
        <v>1</v>
      </c>
      <c r="O70" s="165">
        <v>1</v>
      </c>
      <c r="P70" s="165">
        <v>1</v>
      </c>
      <c r="Q70" s="166" t="s">
        <v>302</v>
      </c>
      <c r="R70" s="167" t="s">
        <v>302</v>
      </c>
      <c r="S70" s="165">
        <v>1</v>
      </c>
      <c r="T70" s="165" t="s">
        <v>302</v>
      </c>
      <c r="U70" s="165" t="s">
        <v>302</v>
      </c>
      <c r="V70" s="168" t="s">
        <v>302</v>
      </c>
    </row>
    <row r="71" spans="1:24" ht="17.25" customHeight="1" x14ac:dyDescent="0.2">
      <c r="A71" s="84"/>
      <c r="B71" s="164">
        <v>59</v>
      </c>
      <c r="C71" s="163" t="s">
        <v>736</v>
      </c>
      <c r="D71" s="163" t="s">
        <v>873</v>
      </c>
      <c r="E71" s="164" t="s">
        <v>361</v>
      </c>
      <c r="F71" s="163" t="s">
        <v>874</v>
      </c>
      <c r="G71" s="163" t="s">
        <v>780</v>
      </c>
      <c r="H71" s="163" t="s">
        <v>919</v>
      </c>
      <c r="I71" s="163" t="s">
        <v>905</v>
      </c>
      <c r="J71" s="163" t="s">
        <v>733</v>
      </c>
      <c r="K71" s="104"/>
      <c r="L71" s="164">
        <v>59</v>
      </c>
      <c r="M71" s="163" t="s">
        <v>874</v>
      </c>
      <c r="N71" s="165">
        <v>1</v>
      </c>
      <c r="O71" s="165">
        <v>1</v>
      </c>
      <c r="P71" s="165">
        <v>1</v>
      </c>
      <c r="Q71" s="166" t="s">
        <v>302</v>
      </c>
      <c r="R71" s="167" t="s">
        <v>302</v>
      </c>
      <c r="S71" s="165">
        <v>1</v>
      </c>
      <c r="T71" s="165" t="s">
        <v>302</v>
      </c>
      <c r="U71" s="165" t="s">
        <v>302</v>
      </c>
      <c r="V71" s="168" t="s">
        <v>302</v>
      </c>
    </row>
    <row r="72" spans="1:24" ht="17.25" customHeight="1" x14ac:dyDescent="0.2">
      <c r="A72" s="84"/>
      <c r="B72" s="164">
        <v>60</v>
      </c>
      <c r="C72" s="163" t="s">
        <v>865</v>
      </c>
      <c r="D72" s="163" t="s">
        <v>802</v>
      </c>
      <c r="E72" s="164" t="s">
        <v>361</v>
      </c>
      <c r="F72" s="163" t="s">
        <v>877</v>
      </c>
      <c r="G72" s="163" t="s">
        <v>302</v>
      </c>
      <c r="H72" s="163" t="s">
        <v>778</v>
      </c>
      <c r="I72" s="163" t="s">
        <v>905</v>
      </c>
      <c r="J72" s="163" t="s">
        <v>365</v>
      </c>
      <c r="K72" s="104"/>
      <c r="L72" s="164">
        <v>60</v>
      </c>
      <c r="M72" s="163" t="s">
        <v>877</v>
      </c>
      <c r="N72" s="165">
        <v>1</v>
      </c>
      <c r="O72" s="165">
        <v>1</v>
      </c>
      <c r="P72" s="165">
        <v>1</v>
      </c>
      <c r="Q72" s="166" t="s">
        <v>302</v>
      </c>
      <c r="R72" s="167" t="s">
        <v>302</v>
      </c>
      <c r="S72" s="165">
        <v>1</v>
      </c>
      <c r="T72" s="165" t="s">
        <v>302</v>
      </c>
      <c r="U72" s="165" t="s">
        <v>302</v>
      </c>
      <c r="V72" s="168" t="s">
        <v>302</v>
      </c>
    </row>
    <row r="73" spans="1:24" ht="33.75" customHeight="1" x14ac:dyDescent="0.2">
      <c r="A73" s="84"/>
      <c r="B73" s="248"/>
      <c r="C73" s="247"/>
      <c r="D73" s="247"/>
      <c r="E73" s="248"/>
      <c r="F73" s="247"/>
      <c r="G73" s="247"/>
      <c r="H73" s="247"/>
      <c r="I73" s="247"/>
      <c r="J73" s="247"/>
      <c r="K73" s="104"/>
      <c r="L73" s="248"/>
      <c r="M73" s="247"/>
      <c r="N73" s="249"/>
      <c r="O73" s="249"/>
      <c r="P73" s="249"/>
      <c r="Q73" s="250"/>
      <c r="R73" s="251"/>
      <c r="S73" s="249"/>
      <c r="T73" s="249"/>
      <c r="U73" s="249"/>
      <c r="V73" s="252"/>
    </row>
    <row r="74" spans="1:24" ht="17.25" customHeight="1" x14ac:dyDescent="0.2">
      <c r="A74" s="84"/>
      <c r="B74" s="285"/>
      <c r="C74" s="74"/>
      <c r="D74" s="75"/>
      <c r="E74" s="29"/>
      <c r="F74" s="29"/>
      <c r="G74" s="29"/>
      <c r="H74" s="29"/>
      <c r="I74" s="29"/>
      <c r="J74" s="29"/>
      <c r="K74" s="84"/>
      <c r="L74" s="285"/>
      <c r="M74" s="84"/>
      <c r="N74" s="358" t="s">
        <v>336</v>
      </c>
      <c r="O74" s="359"/>
      <c r="P74" s="359"/>
      <c r="Q74" s="359"/>
      <c r="R74" s="359"/>
      <c r="S74" s="359"/>
      <c r="T74" s="360" t="s">
        <v>337</v>
      </c>
      <c r="U74" s="360"/>
      <c r="V74" s="274" t="s">
        <v>338</v>
      </c>
      <c r="W74" s="70"/>
      <c r="X74" s="70"/>
    </row>
    <row r="75" spans="1:24" ht="26.25" thickBot="1" x14ac:dyDescent="0.25">
      <c r="A75" s="172"/>
      <c r="B75" s="281"/>
      <c r="C75" s="281" t="s">
        <v>340</v>
      </c>
      <c r="D75" s="281" t="s">
        <v>659</v>
      </c>
      <c r="E75" s="281" t="s">
        <v>658</v>
      </c>
      <c r="F75" s="281" t="s">
        <v>341</v>
      </c>
      <c r="G75" s="281" t="s">
        <v>342</v>
      </c>
      <c r="H75" s="281" t="s">
        <v>343</v>
      </c>
      <c r="I75" s="281" t="s">
        <v>660</v>
      </c>
      <c r="J75" s="281" t="s">
        <v>344</v>
      </c>
      <c r="K75" s="84"/>
      <c r="L75" s="281"/>
      <c r="M75" s="281" t="s">
        <v>341</v>
      </c>
      <c r="N75" s="281" t="s">
        <v>345</v>
      </c>
      <c r="O75" s="281" t="s">
        <v>346</v>
      </c>
      <c r="P75" s="281" t="s">
        <v>347</v>
      </c>
      <c r="Q75" s="281" t="s">
        <v>348</v>
      </c>
      <c r="R75" s="281" t="s">
        <v>349</v>
      </c>
      <c r="S75" s="281" t="s">
        <v>350</v>
      </c>
      <c r="T75" s="281" t="s">
        <v>661</v>
      </c>
      <c r="U75" s="281" t="s">
        <v>351</v>
      </c>
      <c r="V75" s="281" t="s">
        <v>352</v>
      </c>
      <c r="W75" s="70"/>
      <c r="X75" s="70"/>
    </row>
    <row r="76" spans="1:24" ht="17.25" customHeight="1" x14ac:dyDescent="0.2">
      <c r="A76" s="84"/>
      <c r="B76" s="282">
        <v>61</v>
      </c>
      <c r="C76" s="163" t="s">
        <v>847</v>
      </c>
      <c r="D76" s="163" t="s">
        <v>878</v>
      </c>
      <c r="E76" s="164" t="s">
        <v>361</v>
      </c>
      <c r="F76" s="163" t="s">
        <v>739</v>
      </c>
      <c r="G76" s="163" t="s">
        <v>902</v>
      </c>
      <c r="H76" s="163" t="s">
        <v>778</v>
      </c>
      <c r="I76" s="163" t="s">
        <v>905</v>
      </c>
      <c r="J76" s="163" t="s">
        <v>880</v>
      </c>
      <c r="K76" s="104"/>
      <c r="L76" s="282">
        <v>61</v>
      </c>
      <c r="M76" s="163" t="s">
        <v>739</v>
      </c>
      <c r="N76" s="165">
        <v>1</v>
      </c>
      <c r="O76" s="165">
        <v>1</v>
      </c>
      <c r="P76" s="165">
        <v>1</v>
      </c>
      <c r="Q76" s="166" t="s">
        <v>302</v>
      </c>
      <c r="R76" s="167" t="s">
        <v>302</v>
      </c>
      <c r="S76" s="165">
        <v>1</v>
      </c>
      <c r="T76" s="165" t="s">
        <v>302</v>
      </c>
      <c r="U76" s="165" t="s">
        <v>302</v>
      </c>
      <c r="V76" s="168" t="s">
        <v>302</v>
      </c>
    </row>
    <row r="77" spans="1:24" ht="17.25" customHeight="1" x14ac:dyDescent="0.2">
      <c r="A77" s="84"/>
      <c r="B77" s="164">
        <v>62</v>
      </c>
      <c r="C77" s="163" t="s">
        <v>882</v>
      </c>
      <c r="D77" s="163" t="s">
        <v>864</v>
      </c>
      <c r="E77" s="164" t="s">
        <v>368</v>
      </c>
      <c r="F77" s="163" t="s">
        <v>888</v>
      </c>
      <c r="G77" s="163" t="s">
        <v>902</v>
      </c>
      <c r="H77" s="163" t="s">
        <v>883</v>
      </c>
      <c r="I77" s="163" t="s">
        <v>905</v>
      </c>
      <c r="J77" s="163" t="s">
        <v>889</v>
      </c>
      <c r="K77" s="104"/>
      <c r="L77" s="164">
        <v>62</v>
      </c>
      <c r="M77" s="163" t="s">
        <v>888</v>
      </c>
      <c r="N77" s="165">
        <v>1</v>
      </c>
      <c r="O77" s="165">
        <v>1</v>
      </c>
      <c r="P77" s="165">
        <v>1</v>
      </c>
      <c r="Q77" s="166" t="s">
        <v>302</v>
      </c>
      <c r="R77" s="167" t="s">
        <v>302</v>
      </c>
      <c r="S77" s="165">
        <v>1</v>
      </c>
      <c r="T77" s="165" t="s">
        <v>302</v>
      </c>
      <c r="U77" s="165" t="s">
        <v>302</v>
      </c>
      <c r="V77" s="168" t="s">
        <v>302</v>
      </c>
    </row>
    <row r="78" spans="1:24" ht="17.25" customHeight="1" x14ac:dyDescent="0.2">
      <c r="A78" s="84"/>
      <c r="B78" s="164">
        <v>63</v>
      </c>
      <c r="C78" s="163" t="s">
        <v>865</v>
      </c>
      <c r="D78" s="163" t="s">
        <v>885</v>
      </c>
      <c r="E78" s="164" t="s">
        <v>361</v>
      </c>
      <c r="F78" s="163" t="s">
        <v>886</v>
      </c>
      <c r="G78" s="163" t="s">
        <v>302</v>
      </c>
      <c r="H78" s="163" t="s">
        <v>778</v>
      </c>
      <c r="I78" s="163" t="s">
        <v>905</v>
      </c>
      <c r="J78" s="163" t="s">
        <v>365</v>
      </c>
      <c r="K78" s="104"/>
      <c r="L78" s="164">
        <v>63</v>
      </c>
      <c r="M78" s="163" t="s">
        <v>886</v>
      </c>
      <c r="N78" s="165">
        <v>1</v>
      </c>
      <c r="O78" s="165">
        <v>1</v>
      </c>
      <c r="P78" s="165">
        <v>1</v>
      </c>
      <c r="Q78" s="166" t="s">
        <v>302</v>
      </c>
      <c r="R78" s="167" t="s">
        <v>302</v>
      </c>
      <c r="S78" s="165">
        <v>1</v>
      </c>
      <c r="T78" s="165" t="s">
        <v>302</v>
      </c>
      <c r="U78" s="165" t="s">
        <v>302</v>
      </c>
      <c r="V78" s="168" t="s">
        <v>302</v>
      </c>
    </row>
    <row r="79" spans="1:24" ht="17.25" customHeight="1" x14ac:dyDescent="0.2">
      <c r="A79" s="84"/>
      <c r="B79" s="164">
        <v>64</v>
      </c>
      <c r="C79" s="163" t="s">
        <v>847</v>
      </c>
      <c r="D79" s="163" t="s">
        <v>884</v>
      </c>
      <c r="E79" s="164" t="s">
        <v>361</v>
      </c>
      <c r="F79" s="163" t="s">
        <v>887</v>
      </c>
      <c r="G79" s="163" t="s">
        <v>366</v>
      </c>
      <c r="H79" s="163" t="s">
        <v>778</v>
      </c>
      <c r="I79" s="163" t="s">
        <v>905</v>
      </c>
      <c r="J79" s="163" t="s">
        <v>365</v>
      </c>
      <c r="K79" s="104"/>
      <c r="L79" s="164">
        <v>64</v>
      </c>
      <c r="M79" s="163" t="s">
        <v>887</v>
      </c>
      <c r="N79" s="165">
        <v>1</v>
      </c>
      <c r="O79" s="165">
        <v>1</v>
      </c>
      <c r="P79" s="165">
        <v>1</v>
      </c>
      <c r="Q79" s="166" t="s">
        <v>302</v>
      </c>
      <c r="R79" s="167" t="s">
        <v>302</v>
      </c>
      <c r="S79" s="165">
        <v>1</v>
      </c>
      <c r="T79" s="165" t="s">
        <v>302</v>
      </c>
      <c r="U79" s="165" t="s">
        <v>302</v>
      </c>
      <c r="V79" s="168" t="s">
        <v>302</v>
      </c>
    </row>
    <row r="80" spans="1:24" ht="17.25" customHeight="1" x14ac:dyDescent="0.2">
      <c r="A80" s="84"/>
      <c r="B80" s="164">
        <v>65</v>
      </c>
      <c r="C80" s="163" t="s">
        <v>882</v>
      </c>
      <c r="D80" s="163" t="s">
        <v>864</v>
      </c>
      <c r="E80" s="164" t="s">
        <v>361</v>
      </c>
      <c r="F80" s="163" t="s">
        <v>890</v>
      </c>
      <c r="G80" s="163" t="s">
        <v>902</v>
      </c>
      <c r="H80" s="163" t="s">
        <v>883</v>
      </c>
      <c r="I80" s="163" t="s">
        <v>905</v>
      </c>
      <c r="J80" s="163" t="s">
        <v>889</v>
      </c>
      <c r="K80" s="104"/>
      <c r="L80" s="164">
        <v>65</v>
      </c>
      <c r="M80" s="163" t="s">
        <v>890</v>
      </c>
      <c r="N80" s="165">
        <v>1</v>
      </c>
      <c r="O80" s="165">
        <v>1</v>
      </c>
      <c r="P80" s="165">
        <v>1</v>
      </c>
      <c r="Q80" s="166" t="s">
        <v>302</v>
      </c>
      <c r="R80" s="167" t="s">
        <v>302</v>
      </c>
      <c r="S80" s="165">
        <v>1</v>
      </c>
      <c r="T80" s="165" t="s">
        <v>302</v>
      </c>
      <c r="U80" s="165" t="s">
        <v>302</v>
      </c>
      <c r="V80" s="168" t="s">
        <v>302</v>
      </c>
    </row>
    <row r="81" spans="1:22" ht="17.25" customHeight="1" x14ac:dyDescent="0.2">
      <c r="A81" s="84"/>
      <c r="B81" s="164">
        <v>66</v>
      </c>
      <c r="C81" s="163" t="s">
        <v>847</v>
      </c>
      <c r="D81" s="163" t="s">
        <v>891</v>
      </c>
      <c r="E81" s="164" t="s">
        <v>361</v>
      </c>
      <c r="F81" s="163" t="s">
        <v>892</v>
      </c>
      <c r="G81" s="163" t="s">
        <v>902</v>
      </c>
      <c r="H81" s="163" t="s">
        <v>778</v>
      </c>
      <c r="I81" s="163" t="s">
        <v>905</v>
      </c>
      <c r="J81" s="163" t="s">
        <v>849</v>
      </c>
      <c r="K81" s="104"/>
      <c r="L81" s="164">
        <v>66</v>
      </c>
      <c r="M81" s="163" t="s">
        <v>892</v>
      </c>
      <c r="N81" s="165">
        <v>1</v>
      </c>
      <c r="O81" s="165">
        <v>1</v>
      </c>
      <c r="P81" s="165">
        <v>1</v>
      </c>
      <c r="Q81" s="166" t="s">
        <v>302</v>
      </c>
      <c r="R81" s="167" t="s">
        <v>302</v>
      </c>
      <c r="S81" s="165">
        <v>1</v>
      </c>
      <c r="T81" s="165" t="s">
        <v>302</v>
      </c>
      <c r="U81" s="165" t="s">
        <v>302</v>
      </c>
      <c r="V81" s="168" t="s">
        <v>302</v>
      </c>
    </row>
    <row r="82" spans="1:22" ht="17.25" customHeight="1" x14ac:dyDescent="0.2">
      <c r="A82" s="84"/>
      <c r="B82" s="164">
        <v>67</v>
      </c>
      <c r="C82" s="163" t="s">
        <v>847</v>
      </c>
      <c r="D82" s="163" t="s">
        <v>774</v>
      </c>
      <c r="E82" s="164" t="s">
        <v>361</v>
      </c>
      <c r="F82" s="163" t="s">
        <v>893</v>
      </c>
      <c r="G82" s="163" t="s">
        <v>902</v>
      </c>
      <c r="H82" s="163" t="s">
        <v>778</v>
      </c>
      <c r="I82" s="163" t="s">
        <v>905</v>
      </c>
      <c r="J82" s="163" t="s">
        <v>849</v>
      </c>
      <c r="K82" s="104"/>
      <c r="L82" s="164">
        <v>67</v>
      </c>
      <c r="M82" s="163" t="s">
        <v>893</v>
      </c>
      <c r="N82" s="165">
        <v>1</v>
      </c>
      <c r="O82" s="165">
        <v>1</v>
      </c>
      <c r="P82" s="165">
        <v>1</v>
      </c>
      <c r="Q82" s="166" t="s">
        <v>302</v>
      </c>
      <c r="R82" s="167" t="s">
        <v>302</v>
      </c>
      <c r="S82" s="165">
        <v>1</v>
      </c>
      <c r="T82" s="165" t="s">
        <v>302</v>
      </c>
      <c r="U82" s="165" t="s">
        <v>302</v>
      </c>
      <c r="V82" s="168" t="s">
        <v>302</v>
      </c>
    </row>
    <row r="83" spans="1:22" ht="17.25" customHeight="1" x14ac:dyDescent="0.2">
      <c r="A83" s="84"/>
      <c r="B83" s="164">
        <v>68</v>
      </c>
      <c r="C83" s="163" t="s">
        <v>847</v>
      </c>
      <c r="D83" s="163" t="s">
        <v>895</v>
      </c>
      <c r="E83" s="164" t="s">
        <v>361</v>
      </c>
      <c r="F83" s="163" t="s">
        <v>896</v>
      </c>
      <c r="G83" s="163" t="s">
        <v>902</v>
      </c>
      <c r="H83" s="163" t="s">
        <v>778</v>
      </c>
      <c r="I83" s="163" t="s">
        <v>905</v>
      </c>
      <c r="J83" s="163" t="s">
        <v>897</v>
      </c>
      <c r="K83" s="104"/>
      <c r="L83" s="164">
        <v>68</v>
      </c>
      <c r="M83" s="163" t="s">
        <v>896</v>
      </c>
      <c r="N83" s="165">
        <v>1</v>
      </c>
      <c r="O83" s="165">
        <v>1</v>
      </c>
      <c r="P83" s="165">
        <v>1</v>
      </c>
      <c r="Q83" s="166" t="s">
        <v>302</v>
      </c>
      <c r="R83" s="167" t="s">
        <v>302</v>
      </c>
      <c r="S83" s="165">
        <v>1</v>
      </c>
      <c r="T83" s="165" t="s">
        <v>302</v>
      </c>
      <c r="U83" s="165" t="s">
        <v>302</v>
      </c>
      <c r="V83" s="168" t="s">
        <v>302</v>
      </c>
    </row>
    <row r="84" spans="1:22" ht="17.25" customHeight="1" x14ac:dyDescent="0.2">
      <c r="A84" s="84"/>
      <c r="B84" s="164">
        <v>69</v>
      </c>
      <c r="C84" s="163" t="s">
        <v>847</v>
      </c>
      <c r="D84" s="163" t="s">
        <v>881</v>
      </c>
      <c r="E84" s="164" t="s">
        <v>361</v>
      </c>
      <c r="F84" s="163" t="s">
        <v>900</v>
      </c>
      <c r="G84" s="163" t="s">
        <v>902</v>
      </c>
      <c r="H84" s="163" t="s">
        <v>778</v>
      </c>
      <c r="I84" s="163" t="s">
        <v>905</v>
      </c>
      <c r="J84" s="163" t="s">
        <v>880</v>
      </c>
      <c r="K84" s="104"/>
      <c r="L84" s="164">
        <v>69</v>
      </c>
      <c r="M84" s="163" t="s">
        <v>900</v>
      </c>
      <c r="N84" s="165">
        <v>1</v>
      </c>
      <c r="O84" s="165">
        <v>1</v>
      </c>
      <c r="P84" s="165">
        <v>1</v>
      </c>
      <c r="Q84" s="166" t="s">
        <v>302</v>
      </c>
      <c r="R84" s="167" t="s">
        <v>302</v>
      </c>
      <c r="S84" s="165">
        <v>1</v>
      </c>
      <c r="T84" s="165" t="s">
        <v>302</v>
      </c>
      <c r="U84" s="165" t="s">
        <v>302</v>
      </c>
      <c r="V84" s="168" t="s">
        <v>302</v>
      </c>
    </row>
    <row r="85" spans="1:22" ht="17.25" customHeight="1" x14ac:dyDescent="0.2">
      <c r="A85" s="84"/>
      <c r="B85" s="164">
        <v>70</v>
      </c>
      <c r="C85" s="163" t="s">
        <v>847</v>
      </c>
      <c r="D85" s="163" t="s">
        <v>726</v>
      </c>
      <c r="E85" s="164" t="s">
        <v>361</v>
      </c>
      <c r="F85" s="163" t="s">
        <v>903</v>
      </c>
      <c r="G85" s="163" t="s">
        <v>302</v>
      </c>
      <c r="H85" s="163" t="s">
        <v>717</v>
      </c>
      <c r="I85" s="163" t="s">
        <v>905</v>
      </c>
      <c r="J85" s="163" t="s">
        <v>365</v>
      </c>
      <c r="K85" s="104"/>
      <c r="L85" s="164">
        <v>70</v>
      </c>
      <c r="M85" s="163" t="s">
        <v>903</v>
      </c>
      <c r="N85" s="165">
        <v>1</v>
      </c>
      <c r="O85" s="165">
        <v>1</v>
      </c>
      <c r="P85" s="165">
        <v>1</v>
      </c>
      <c r="Q85" s="166" t="s">
        <v>302</v>
      </c>
      <c r="R85" s="167" t="s">
        <v>302</v>
      </c>
      <c r="S85" s="165">
        <v>1</v>
      </c>
      <c r="T85" s="165" t="s">
        <v>302</v>
      </c>
      <c r="U85" s="165" t="s">
        <v>302</v>
      </c>
      <c r="V85" s="168" t="s">
        <v>302</v>
      </c>
    </row>
    <row r="86" spans="1:22" ht="17.25" customHeight="1" x14ac:dyDescent="0.2">
      <c r="A86" s="84"/>
      <c r="B86" s="164">
        <v>71</v>
      </c>
      <c r="C86" s="163" t="s">
        <v>847</v>
      </c>
      <c r="D86" s="163" t="s">
        <v>904</v>
      </c>
      <c r="E86" s="164" t="s">
        <v>361</v>
      </c>
      <c r="F86" s="163" t="s">
        <v>773</v>
      </c>
      <c r="G86" s="163" t="s">
        <v>366</v>
      </c>
      <c r="H86" s="163" t="s">
        <v>778</v>
      </c>
      <c r="I86" s="163" t="s">
        <v>905</v>
      </c>
      <c r="J86" s="163" t="s">
        <v>365</v>
      </c>
      <c r="K86" s="104"/>
      <c r="L86" s="164">
        <v>71</v>
      </c>
      <c r="M86" s="163" t="s">
        <v>773</v>
      </c>
      <c r="N86" s="165">
        <v>1</v>
      </c>
      <c r="O86" s="165">
        <v>1</v>
      </c>
      <c r="P86" s="165">
        <v>1</v>
      </c>
      <c r="Q86" s="166" t="s">
        <v>302</v>
      </c>
      <c r="R86" s="167" t="s">
        <v>302</v>
      </c>
      <c r="S86" s="165">
        <v>1</v>
      </c>
      <c r="T86" s="165" t="s">
        <v>302</v>
      </c>
      <c r="U86" s="165" t="s">
        <v>302</v>
      </c>
      <c r="V86" s="168" t="s">
        <v>302</v>
      </c>
    </row>
    <row r="87" spans="1:22" ht="17.25" customHeight="1" x14ac:dyDescent="0.2">
      <c r="A87" s="84"/>
      <c r="B87" s="164">
        <v>72</v>
      </c>
      <c r="C87" s="163" t="s">
        <v>908</v>
      </c>
      <c r="D87" s="163" t="s">
        <v>912</v>
      </c>
      <c r="E87" s="164" t="s">
        <v>361</v>
      </c>
      <c r="F87" s="163" t="s">
        <v>913</v>
      </c>
      <c r="G87" s="163" t="s">
        <v>780</v>
      </c>
      <c r="H87" s="163" t="s">
        <v>883</v>
      </c>
      <c r="I87" s="163" t="s">
        <v>905</v>
      </c>
      <c r="J87" s="163" t="s">
        <v>914</v>
      </c>
      <c r="K87" s="104"/>
      <c r="L87" s="164">
        <v>72</v>
      </c>
      <c r="M87" s="163" t="s">
        <v>913</v>
      </c>
      <c r="N87" s="165">
        <v>1</v>
      </c>
      <c r="O87" s="165">
        <v>1</v>
      </c>
      <c r="P87" s="165">
        <v>1</v>
      </c>
      <c r="Q87" s="166" t="s">
        <v>302</v>
      </c>
      <c r="R87" s="167" t="s">
        <v>302</v>
      </c>
      <c r="S87" s="165">
        <v>1</v>
      </c>
      <c r="T87" s="165" t="s">
        <v>302</v>
      </c>
      <c r="U87" s="165" t="s">
        <v>302</v>
      </c>
      <c r="V87" s="168" t="s">
        <v>302</v>
      </c>
    </row>
    <row r="88" spans="1:22" ht="17.25" customHeight="1" x14ac:dyDescent="0.2">
      <c r="A88" s="84"/>
      <c r="B88" s="164">
        <v>73</v>
      </c>
      <c r="C88" s="163" t="s">
        <v>908</v>
      </c>
      <c r="D88" s="163" t="s">
        <v>724</v>
      </c>
      <c r="E88" s="164" t="s">
        <v>368</v>
      </c>
      <c r="F88" s="163" t="s">
        <v>917</v>
      </c>
      <c r="G88" s="163" t="s">
        <v>765</v>
      </c>
      <c r="H88" s="163" t="s">
        <v>883</v>
      </c>
      <c r="I88" s="163" t="s">
        <v>905</v>
      </c>
      <c r="J88" s="163" t="s">
        <v>365</v>
      </c>
      <c r="K88" s="104"/>
      <c r="L88" s="164">
        <v>73</v>
      </c>
      <c r="M88" s="163" t="s">
        <v>917</v>
      </c>
      <c r="N88" s="165">
        <v>1</v>
      </c>
      <c r="O88" s="165">
        <v>1</v>
      </c>
      <c r="P88" s="165">
        <v>1</v>
      </c>
      <c r="Q88" s="166" t="s">
        <v>302</v>
      </c>
      <c r="R88" s="167" t="s">
        <v>302</v>
      </c>
      <c r="S88" s="165">
        <v>1</v>
      </c>
      <c r="T88" s="165" t="s">
        <v>302</v>
      </c>
      <c r="U88" s="165" t="s">
        <v>302</v>
      </c>
      <c r="V88" s="168" t="s">
        <v>302</v>
      </c>
    </row>
    <row r="89" spans="1:22" ht="17.25" customHeight="1" x14ac:dyDescent="0.2">
      <c r="A89" s="84"/>
      <c r="B89" s="164">
        <v>74</v>
      </c>
      <c r="C89" s="163" t="s">
        <v>770</v>
      </c>
      <c r="D89" s="163" t="s">
        <v>744</v>
      </c>
      <c r="E89" s="164" t="s">
        <v>361</v>
      </c>
      <c r="F89" s="163" t="s">
        <v>921</v>
      </c>
      <c r="G89" s="163" t="s">
        <v>902</v>
      </c>
      <c r="H89" s="163" t="s">
        <v>883</v>
      </c>
      <c r="I89" s="163" t="s">
        <v>905</v>
      </c>
      <c r="J89" s="163" t="s">
        <v>713</v>
      </c>
      <c r="K89" s="104"/>
      <c r="L89" s="164">
        <v>74</v>
      </c>
      <c r="M89" s="163" t="s">
        <v>921</v>
      </c>
      <c r="N89" s="165">
        <v>1</v>
      </c>
      <c r="O89" s="165">
        <v>1</v>
      </c>
      <c r="P89" s="165">
        <v>1</v>
      </c>
      <c r="Q89" s="166" t="s">
        <v>302</v>
      </c>
      <c r="R89" s="167" t="s">
        <v>302</v>
      </c>
      <c r="S89" s="165">
        <v>1</v>
      </c>
      <c r="T89" s="165" t="s">
        <v>302</v>
      </c>
      <c r="U89" s="165" t="s">
        <v>302</v>
      </c>
      <c r="V89" s="168" t="s">
        <v>302</v>
      </c>
    </row>
    <row r="90" spans="1:22" ht="12" customHeight="1" x14ac:dyDescent="0.2">
      <c r="A90" s="84"/>
      <c r="B90" s="164">
        <v>75</v>
      </c>
      <c r="C90" s="163" t="s">
        <v>922</v>
      </c>
      <c r="D90" s="163" t="s">
        <v>923</v>
      </c>
      <c r="E90" s="164" t="s">
        <v>368</v>
      </c>
      <c r="F90" s="163" t="s">
        <v>924</v>
      </c>
      <c r="G90" s="163" t="s">
        <v>765</v>
      </c>
      <c r="H90" s="163" t="s">
        <v>925</v>
      </c>
      <c r="I90" s="163" t="s">
        <v>905</v>
      </c>
      <c r="J90" s="163" t="s">
        <v>365</v>
      </c>
      <c r="K90" s="104"/>
      <c r="L90" s="164">
        <v>75</v>
      </c>
      <c r="M90" s="163" t="s">
        <v>924</v>
      </c>
      <c r="N90" s="165">
        <v>1</v>
      </c>
      <c r="O90" s="165">
        <v>1</v>
      </c>
      <c r="P90" s="165">
        <v>1</v>
      </c>
      <c r="Q90" s="166" t="s">
        <v>302</v>
      </c>
      <c r="R90" s="167" t="s">
        <v>302</v>
      </c>
      <c r="S90" s="165">
        <v>1</v>
      </c>
      <c r="T90" s="165" t="s">
        <v>302</v>
      </c>
      <c r="U90" s="165" t="s">
        <v>302</v>
      </c>
      <c r="V90" s="168" t="s">
        <v>302</v>
      </c>
    </row>
    <row r="91" spans="1:22" ht="12" customHeight="1" x14ac:dyDescent="0.2">
      <c r="A91" s="84"/>
      <c r="B91" s="164">
        <v>76</v>
      </c>
      <c r="C91" s="163" t="s">
        <v>770</v>
      </c>
      <c r="D91" s="163" t="s">
        <v>715</v>
      </c>
      <c r="E91" s="164" t="s">
        <v>368</v>
      </c>
      <c r="F91" s="163" t="s">
        <v>757</v>
      </c>
      <c r="G91" s="163" t="s">
        <v>765</v>
      </c>
      <c r="H91" s="163" t="s">
        <v>883</v>
      </c>
      <c r="I91" s="163" t="s">
        <v>905</v>
      </c>
      <c r="J91" s="163" t="s">
        <v>713</v>
      </c>
      <c r="K91" s="104"/>
      <c r="L91" s="164">
        <v>76</v>
      </c>
      <c r="M91" s="163" t="s">
        <v>757</v>
      </c>
      <c r="N91" s="165">
        <v>1</v>
      </c>
      <c r="O91" s="165">
        <v>1</v>
      </c>
      <c r="P91" s="165">
        <v>1</v>
      </c>
      <c r="Q91" s="166" t="s">
        <v>302</v>
      </c>
      <c r="R91" s="167" t="s">
        <v>302</v>
      </c>
      <c r="S91" s="165">
        <v>1</v>
      </c>
      <c r="T91" s="165" t="s">
        <v>302</v>
      </c>
      <c r="U91" s="165" t="s">
        <v>302</v>
      </c>
      <c r="V91" s="168" t="s">
        <v>302</v>
      </c>
    </row>
    <row r="92" spans="1:22" ht="12" customHeight="1" x14ac:dyDescent="0.2">
      <c r="A92" s="84"/>
      <c r="B92" s="164">
        <v>77</v>
      </c>
      <c r="C92" s="163" t="s">
        <v>364</v>
      </c>
      <c r="D92" s="163" t="s">
        <v>927</v>
      </c>
      <c r="E92" s="164" t="s">
        <v>361</v>
      </c>
      <c r="F92" s="163" t="s">
        <v>743</v>
      </c>
      <c r="G92" s="163" t="s">
        <v>765</v>
      </c>
      <c r="H92" s="163" t="s">
        <v>883</v>
      </c>
      <c r="I92" s="163" t="s">
        <v>905</v>
      </c>
      <c r="J92" s="163" t="s">
        <v>718</v>
      </c>
      <c r="K92" s="104"/>
      <c r="L92" s="164">
        <v>77</v>
      </c>
      <c r="M92" s="163" t="s">
        <v>743</v>
      </c>
      <c r="N92" s="165">
        <v>1</v>
      </c>
      <c r="O92" s="165" t="s">
        <v>302</v>
      </c>
      <c r="P92" s="165">
        <v>1</v>
      </c>
      <c r="Q92" s="166" t="s">
        <v>302</v>
      </c>
      <c r="R92" s="167" t="s">
        <v>302</v>
      </c>
      <c r="S92" s="165" t="s">
        <v>302</v>
      </c>
      <c r="T92" s="165" t="s">
        <v>302</v>
      </c>
      <c r="U92" s="165" t="s">
        <v>302</v>
      </c>
      <c r="V92" s="168" t="s">
        <v>302</v>
      </c>
    </row>
    <row r="93" spans="1:22" ht="10.5" customHeight="1" x14ac:dyDescent="0.2">
      <c r="A93" s="84"/>
      <c r="B93" s="164">
        <v>78</v>
      </c>
      <c r="C93" s="163" t="s">
        <v>915</v>
      </c>
      <c r="D93" s="163" t="s">
        <v>711</v>
      </c>
      <c r="E93" s="164" t="s">
        <v>368</v>
      </c>
      <c r="F93" s="163" t="s">
        <v>767</v>
      </c>
      <c r="G93" s="163" t="s">
        <v>302</v>
      </c>
      <c r="H93" s="163" t="s">
        <v>796</v>
      </c>
      <c r="I93" s="163" t="s">
        <v>905</v>
      </c>
      <c r="J93" s="163" t="s">
        <v>365</v>
      </c>
      <c r="K93" s="104"/>
      <c r="L93" s="164">
        <v>78</v>
      </c>
      <c r="M93" s="163" t="s">
        <v>767</v>
      </c>
      <c r="N93" s="165">
        <v>0.46</v>
      </c>
      <c r="O93" s="165" t="s">
        <v>302</v>
      </c>
      <c r="P93" s="165">
        <v>0.46</v>
      </c>
      <c r="Q93" s="166" t="s">
        <v>302</v>
      </c>
      <c r="R93" s="167" t="s">
        <v>302</v>
      </c>
      <c r="S93" s="165" t="s">
        <v>302</v>
      </c>
      <c r="T93" s="165" t="s">
        <v>302</v>
      </c>
      <c r="U93" s="165" t="s">
        <v>302</v>
      </c>
      <c r="V93" s="168" t="s">
        <v>302</v>
      </c>
    </row>
    <row r="94" spans="1:22" ht="17.25" customHeight="1" x14ac:dyDescent="0.2">
      <c r="A94" s="84"/>
      <c r="B94" s="164">
        <v>79</v>
      </c>
      <c r="C94" s="163" t="s">
        <v>741</v>
      </c>
      <c r="D94" s="163" t="s">
        <v>714</v>
      </c>
      <c r="E94" s="164" t="s">
        <v>368</v>
      </c>
      <c r="F94" s="163" t="s">
        <v>754</v>
      </c>
      <c r="G94" s="163" t="s">
        <v>902</v>
      </c>
      <c r="H94" s="163" t="s">
        <v>883</v>
      </c>
      <c r="I94" s="163" t="s">
        <v>905</v>
      </c>
      <c r="J94" s="163" t="s">
        <v>358</v>
      </c>
      <c r="K94" s="104"/>
      <c r="L94" s="164">
        <v>79</v>
      </c>
      <c r="M94" s="163" t="s">
        <v>754</v>
      </c>
      <c r="N94" s="165">
        <v>1</v>
      </c>
      <c r="O94" s="165" t="s">
        <v>302</v>
      </c>
      <c r="P94" s="165">
        <v>1</v>
      </c>
      <c r="Q94" s="166" t="s">
        <v>302</v>
      </c>
      <c r="R94" s="167" t="s">
        <v>302</v>
      </c>
      <c r="S94" s="165" t="s">
        <v>302</v>
      </c>
      <c r="T94" s="165" t="s">
        <v>302</v>
      </c>
      <c r="U94" s="165" t="s">
        <v>302</v>
      </c>
      <c r="V94" s="168" t="s">
        <v>302</v>
      </c>
    </row>
    <row r="95" spans="1:22" ht="17.25" customHeight="1" x14ac:dyDescent="0.2">
      <c r="A95" s="84"/>
      <c r="B95" s="164">
        <v>80</v>
      </c>
      <c r="C95" s="163" t="s">
        <v>727</v>
      </c>
      <c r="D95" s="163" t="s">
        <v>804</v>
      </c>
      <c r="E95" s="164" t="s">
        <v>368</v>
      </c>
      <c r="F95" s="163" t="s">
        <v>716</v>
      </c>
      <c r="G95" s="163" t="s">
        <v>765</v>
      </c>
      <c r="H95" s="163" t="s">
        <v>920</v>
      </c>
      <c r="I95" s="163" t="s">
        <v>905</v>
      </c>
      <c r="J95" s="163" t="s">
        <v>365</v>
      </c>
      <c r="K95" s="104"/>
      <c r="L95" s="164">
        <v>80</v>
      </c>
      <c r="M95" s="163" t="s">
        <v>716</v>
      </c>
      <c r="N95" s="165">
        <v>1</v>
      </c>
      <c r="O95" s="165" t="s">
        <v>302</v>
      </c>
      <c r="P95" s="165">
        <v>1</v>
      </c>
      <c r="Q95" s="166" t="s">
        <v>302</v>
      </c>
      <c r="R95" s="167" t="s">
        <v>302</v>
      </c>
      <c r="S95" s="165" t="s">
        <v>302</v>
      </c>
      <c r="T95" s="165" t="s">
        <v>302</v>
      </c>
      <c r="U95" s="165" t="s">
        <v>302</v>
      </c>
      <c r="V95" s="168" t="s">
        <v>302</v>
      </c>
    </row>
    <row r="96" spans="1:22" ht="17.25" x14ac:dyDescent="0.2">
      <c r="A96" s="84"/>
      <c r="B96" s="164">
        <v>81</v>
      </c>
      <c r="C96" s="163" t="s">
        <v>771</v>
      </c>
      <c r="D96" s="163" t="s">
        <v>362</v>
      </c>
      <c r="E96" s="164" t="s">
        <v>368</v>
      </c>
      <c r="F96" s="163" t="s">
        <v>719</v>
      </c>
      <c r="G96" s="163" t="s">
        <v>765</v>
      </c>
      <c r="H96" s="163" t="s">
        <v>750</v>
      </c>
      <c r="I96" s="163" t="s">
        <v>905</v>
      </c>
      <c r="J96" s="163" t="s">
        <v>365</v>
      </c>
      <c r="K96" s="104"/>
      <c r="L96" s="164">
        <v>81</v>
      </c>
      <c r="M96" s="163" t="s">
        <v>719</v>
      </c>
      <c r="N96" s="165">
        <v>1</v>
      </c>
      <c r="O96" s="165" t="s">
        <v>302</v>
      </c>
      <c r="P96" s="165">
        <v>1</v>
      </c>
      <c r="Q96" s="166" t="s">
        <v>302</v>
      </c>
      <c r="R96" s="167" t="s">
        <v>302</v>
      </c>
      <c r="S96" s="165" t="s">
        <v>302</v>
      </c>
      <c r="T96" s="165" t="s">
        <v>302</v>
      </c>
      <c r="U96" s="165" t="s">
        <v>302</v>
      </c>
      <c r="V96" s="168" t="s">
        <v>302</v>
      </c>
    </row>
    <row r="97" spans="1:22" ht="12" customHeight="1" x14ac:dyDescent="0.2">
      <c r="A97" s="84"/>
      <c r="B97" s="164">
        <v>82</v>
      </c>
      <c r="C97" s="163" t="s">
        <v>915</v>
      </c>
      <c r="D97" s="163" t="s">
        <v>363</v>
      </c>
      <c r="E97" s="164" t="s">
        <v>368</v>
      </c>
      <c r="F97" s="163" t="s">
        <v>703</v>
      </c>
      <c r="G97" s="163" t="s">
        <v>302</v>
      </c>
      <c r="H97" s="163" t="s">
        <v>796</v>
      </c>
      <c r="I97" s="163" t="s">
        <v>905</v>
      </c>
      <c r="J97" s="163" t="s">
        <v>365</v>
      </c>
      <c r="K97" s="104"/>
      <c r="L97" s="164">
        <v>82</v>
      </c>
      <c r="M97" s="163" t="s">
        <v>703</v>
      </c>
      <c r="N97" s="165">
        <v>1</v>
      </c>
      <c r="O97" s="165" t="s">
        <v>302</v>
      </c>
      <c r="P97" s="165">
        <v>1</v>
      </c>
      <c r="Q97" s="166" t="s">
        <v>302</v>
      </c>
      <c r="R97" s="167" t="s">
        <v>302</v>
      </c>
      <c r="S97" s="165" t="s">
        <v>302</v>
      </c>
      <c r="T97" s="165" t="s">
        <v>302</v>
      </c>
      <c r="U97" s="165" t="s">
        <v>302</v>
      </c>
      <c r="V97" s="168" t="s">
        <v>302</v>
      </c>
    </row>
    <row r="98" spans="1:22" x14ac:dyDescent="0.2">
      <c r="A98" s="84"/>
      <c r="B98" s="285" t="s">
        <v>302</v>
      </c>
      <c r="C98" s="163" t="s">
        <v>302</v>
      </c>
      <c r="D98" s="163" t="s">
        <v>302</v>
      </c>
      <c r="E98" s="163" t="s">
        <v>302</v>
      </c>
      <c r="F98" s="163" t="s">
        <v>302</v>
      </c>
      <c r="G98" s="163" t="s">
        <v>302</v>
      </c>
      <c r="H98" s="163" t="s">
        <v>302</v>
      </c>
      <c r="I98" s="163" t="s">
        <v>302</v>
      </c>
      <c r="J98" s="163" t="s">
        <v>302</v>
      </c>
      <c r="K98" s="104"/>
      <c r="L98" s="285"/>
      <c r="M98" s="163" t="s">
        <v>302</v>
      </c>
      <c r="N98" s="165" t="s">
        <v>302</v>
      </c>
      <c r="O98" s="165" t="s">
        <v>302</v>
      </c>
      <c r="P98" s="165" t="s">
        <v>302</v>
      </c>
      <c r="Q98" s="166" t="s">
        <v>302</v>
      </c>
      <c r="R98" s="167" t="s">
        <v>302</v>
      </c>
      <c r="S98" s="165" t="s">
        <v>302</v>
      </c>
      <c r="T98" s="165" t="s">
        <v>302</v>
      </c>
      <c r="U98" s="165" t="s">
        <v>302</v>
      </c>
      <c r="V98" s="168" t="s">
        <v>302</v>
      </c>
    </row>
    <row r="99" spans="1:22" x14ac:dyDescent="0.2">
      <c r="A99" s="84"/>
      <c r="B99" s="285" t="s">
        <v>302</v>
      </c>
      <c r="C99" s="163" t="s">
        <v>302</v>
      </c>
      <c r="D99" s="163" t="s">
        <v>302</v>
      </c>
      <c r="E99" s="163" t="s">
        <v>302</v>
      </c>
      <c r="F99" s="163" t="s">
        <v>302</v>
      </c>
      <c r="G99" s="163" t="s">
        <v>302</v>
      </c>
      <c r="H99" s="163" t="s">
        <v>302</v>
      </c>
      <c r="I99" s="163" t="s">
        <v>302</v>
      </c>
      <c r="J99" s="163" t="s">
        <v>302</v>
      </c>
      <c r="K99" s="104"/>
      <c r="L99" s="285"/>
      <c r="M99" s="163" t="s">
        <v>302</v>
      </c>
      <c r="N99" s="165" t="s">
        <v>302</v>
      </c>
      <c r="O99" s="165" t="s">
        <v>302</v>
      </c>
      <c r="P99" s="165" t="s">
        <v>302</v>
      </c>
      <c r="Q99" s="166" t="s">
        <v>302</v>
      </c>
      <c r="R99" s="167" t="s">
        <v>302</v>
      </c>
      <c r="S99" s="165" t="s">
        <v>302</v>
      </c>
      <c r="T99" s="165" t="s">
        <v>302</v>
      </c>
      <c r="U99" s="165" t="s">
        <v>302</v>
      </c>
      <c r="V99" s="168" t="s">
        <v>302</v>
      </c>
    </row>
    <row r="100" spans="1:22" x14ac:dyDescent="0.2">
      <c r="A100" s="84"/>
      <c r="B100" s="285" t="s">
        <v>302</v>
      </c>
      <c r="C100" s="163" t="s">
        <v>302</v>
      </c>
      <c r="D100" s="163" t="s">
        <v>302</v>
      </c>
      <c r="E100" s="163" t="s">
        <v>302</v>
      </c>
      <c r="F100" s="163" t="s">
        <v>302</v>
      </c>
      <c r="G100" s="163" t="s">
        <v>302</v>
      </c>
      <c r="H100" s="163" t="s">
        <v>302</v>
      </c>
      <c r="I100" s="163" t="s">
        <v>302</v>
      </c>
      <c r="J100" s="163" t="s">
        <v>302</v>
      </c>
      <c r="K100" s="104"/>
      <c r="L100" s="285"/>
      <c r="M100" s="163" t="s">
        <v>302</v>
      </c>
      <c r="N100" s="165" t="s">
        <v>302</v>
      </c>
      <c r="O100" s="165" t="s">
        <v>302</v>
      </c>
      <c r="P100" s="165" t="s">
        <v>302</v>
      </c>
      <c r="Q100" s="166" t="s">
        <v>302</v>
      </c>
      <c r="R100" s="167" t="s">
        <v>302</v>
      </c>
      <c r="S100" s="165" t="s">
        <v>302</v>
      </c>
      <c r="T100" s="165" t="s">
        <v>302</v>
      </c>
      <c r="U100" s="165" t="s">
        <v>302</v>
      </c>
      <c r="V100" s="168" t="s">
        <v>302</v>
      </c>
    </row>
    <row r="101" spans="1:22" x14ac:dyDescent="0.2">
      <c r="A101" s="84"/>
      <c r="B101" s="285" t="s">
        <v>302</v>
      </c>
      <c r="C101" s="163" t="s">
        <v>302</v>
      </c>
      <c r="D101" s="163" t="s">
        <v>302</v>
      </c>
      <c r="E101" s="163" t="s">
        <v>302</v>
      </c>
      <c r="F101" s="163" t="s">
        <v>302</v>
      </c>
      <c r="G101" s="163" t="s">
        <v>302</v>
      </c>
      <c r="H101" s="163" t="s">
        <v>302</v>
      </c>
      <c r="I101" s="163" t="s">
        <v>302</v>
      </c>
      <c r="J101" s="163" t="s">
        <v>302</v>
      </c>
      <c r="K101" s="104"/>
      <c r="L101" s="285"/>
      <c r="M101" s="163" t="s">
        <v>302</v>
      </c>
      <c r="N101" s="165" t="s">
        <v>302</v>
      </c>
      <c r="O101" s="165" t="s">
        <v>302</v>
      </c>
      <c r="P101" s="165" t="s">
        <v>302</v>
      </c>
      <c r="Q101" s="166" t="s">
        <v>302</v>
      </c>
      <c r="R101" s="167" t="s">
        <v>302</v>
      </c>
      <c r="S101" s="165" t="s">
        <v>302</v>
      </c>
      <c r="T101" s="165" t="s">
        <v>302</v>
      </c>
      <c r="U101" s="165" t="s">
        <v>302</v>
      </c>
      <c r="V101" s="168" t="s">
        <v>302</v>
      </c>
    </row>
    <row r="102" spans="1:22" x14ac:dyDescent="0.2">
      <c r="A102" s="84"/>
      <c r="B102" s="285" t="s">
        <v>302</v>
      </c>
      <c r="C102" s="163" t="s">
        <v>302</v>
      </c>
      <c r="D102" s="163" t="s">
        <v>302</v>
      </c>
      <c r="E102" s="163" t="s">
        <v>302</v>
      </c>
      <c r="F102" s="163" t="s">
        <v>302</v>
      </c>
      <c r="G102" s="163" t="s">
        <v>302</v>
      </c>
      <c r="H102" s="163" t="s">
        <v>302</v>
      </c>
      <c r="I102" s="163" t="s">
        <v>302</v>
      </c>
      <c r="J102" s="163" t="s">
        <v>302</v>
      </c>
      <c r="K102" s="104"/>
      <c r="L102" s="285"/>
      <c r="M102" s="163" t="s">
        <v>302</v>
      </c>
      <c r="N102" s="165" t="s">
        <v>302</v>
      </c>
      <c r="O102" s="165" t="s">
        <v>302</v>
      </c>
      <c r="P102" s="165" t="s">
        <v>302</v>
      </c>
      <c r="Q102" s="166" t="s">
        <v>302</v>
      </c>
      <c r="R102" s="167" t="s">
        <v>302</v>
      </c>
      <c r="S102" s="165" t="s">
        <v>302</v>
      </c>
      <c r="T102" s="165" t="s">
        <v>302</v>
      </c>
      <c r="U102" s="165" t="s">
        <v>302</v>
      </c>
      <c r="V102" s="168" t="s">
        <v>302</v>
      </c>
    </row>
    <row r="103" spans="1:22" x14ac:dyDescent="0.2">
      <c r="A103" s="84"/>
      <c r="B103" s="285" t="s">
        <v>302</v>
      </c>
      <c r="C103" s="163" t="s">
        <v>302</v>
      </c>
      <c r="D103" s="163" t="s">
        <v>302</v>
      </c>
      <c r="E103" s="163" t="s">
        <v>302</v>
      </c>
      <c r="F103" s="163" t="s">
        <v>302</v>
      </c>
      <c r="G103" s="163" t="s">
        <v>302</v>
      </c>
      <c r="H103" s="163" t="s">
        <v>302</v>
      </c>
      <c r="I103" s="163" t="s">
        <v>302</v>
      </c>
      <c r="J103" s="163" t="s">
        <v>302</v>
      </c>
      <c r="K103" s="104"/>
      <c r="L103" s="285"/>
      <c r="M103" s="163" t="s">
        <v>302</v>
      </c>
      <c r="N103" s="165" t="s">
        <v>302</v>
      </c>
      <c r="O103" s="165" t="s">
        <v>302</v>
      </c>
      <c r="P103" s="165" t="s">
        <v>302</v>
      </c>
      <c r="Q103" s="166" t="s">
        <v>302</v>
      </c>
      <c r="R103" s="167" t="s">
        <v>302</v>
      </c>
      <c r="S103" s="165" t="s">
        <v>302</v>
      </c>
      <c r="T103" s="165" t="s">
        <v>302</v>
      </c>
      <c r="U103" s="165" t="s">
        <v>302</v>
      </c>
      <c r="V103" s="168" t="s">
        <v>302</v>
      </c>
    </row>
    <row r="104" spans="1:22" x14ac:dyDescent="0.2">
      <c r="A104" s="84"/>
      <c r="B104" s="285" t="s">
        <v>302</v>
      </c>
      <c r="C104" s="163" t="s">
        <v>302</v>
      </c>
      <c r="D104" s="163" t="s">
        <v>302</v>
      </c>
      <c r="E104" s="163" t="s">
        <v>302</v>
      </c>
      <c r="F104" s="163" t="s">
        <v>302</v>
      </c>
      <c r="G104" s="163" t="s">
        <v>302</v>
      </c>
      <c r="H104" s="163" t="s">
        <v>302</v>
      </c>
      <c r="I104" s="163" t="s">
        <v>302</v>
      </c>
      <c r="J104" s="163" t="s">
        <v>302</v>
      </c>
      <c r="K104" s="104"/>
      <c r="L104" s="285"/>
      <c r="M104" s="163" t="s">
        <v>302</v>
      </c>
      <c r="N104" s="165" t="s">
        <v>302</v>
      </c>
      <c r="O104" s="165" t="s">
        <v>302</v>
      </c>
      <c r="P104" s="165" t="s">
        <v>302</v>
      </c>
      <c r="Q104" s="166" t="s">
        <v>302</v>
      </c>
      <c r="R104" s="167" t="s">
        <v>302</v>
      </c>
      <c r="S104" s="165" t="s">
        <v>302</v>
      </c>
      <c r="T104" s="165" t="s">
        <v>302</v>
      </c>
      <c r="U104" s="165" t="s">
        <v>302</v>
      </c>
      <c r="V104" s="168" t="s">
        <v>302</v>
      </c>
    </row>
    <row r="105" spans="1:22" x14ac:dyDescent="0.2">
      <c r="A105" s="84"/>
      <c r="B105" s="285" t="s">
        <v>302</v>
      </c>
      <c r="C105" s="163" t="s">
        <v>302</v>
      </c>
      <c r="D105" s="163" t="s">
        <v>302</v>
      </c>
      <c r="E105" s="163" t="s">
        <v>302</v>
      </c>
      <c r="F105" s="163" t="s">
        <v>302</v>
      </c>
      <c r="G105" s="163" t="s">
        <v>302</v>
      </c>
      <c r="H105" s="163" t="s">
        <v>302</v>
      </c>
      <c r="I105" s="163" t="s">
        <v>302</v>
      </c>
      <c r="J105" s="163" t="s">
        <v>302</v>
      </c>
      <c r="K105" s="104"/>
      <c r="L105" s="285"/>
      <c r="M105" s="163" t="s">
        <v>302</v>
      </c>
      <c r="N105" s="165" t="s">
        <v>302</v>
      </c>
      <c r="O105" s="165" t="s">
        <v>302</v>
      </c>
      <c r="P105" s="165" t="s">
        <v>302</v>
      </c>
      <c r="Q105" s="166" t="s">
        <v>302</v>
      </c>
      <c r="R105" s="167" t="s">
        <v>302</v>
      </c>
      <c r="S105" s="165" t="s">
        <v>302</v>
      </c>
      <c r="T105" s="165" t="s">
        <v>302</v>
      </c>
      <c r="U105" s="165" t="s">
        <v>302</v>
      </c>
      <c r="V105" s="168" t="s">
        <v>302</v>
      </c>
    </row>
    <row r="106" spans="1:22" x14ac:dyDescent="0.2">
      <c r="A106" s="84"/>
      <c r="B106" s="285" t="s">
        <v>302</v>
      </c>
      <c r="C106" s="163" t="s">
        <v>302</v>
      </c>
      <c r="D106" s="163" t="s">
        <v>302</v>
      </c>
      <c r="E106" s="163" t="s">
        <v>302</v>
      </c>
      <c r="F106" s="163" t="s">
        <v>302</v>
      </c>
      <c r="G106" s="163" t="s">
        <v>302</v>
      </c>
      <c r="H106" s="163" t="s">
        <v>302</v>
      </c>
      <c r="I106" s="163" t="s">
        <v>302</v>
      </c>
      <c r="J106" s="163" t="s">
        <v>302</v>
      </c>
      <c r="K106" s="104"/>
      <c r="L106" s="285"/>
      <c r="M106" s="163" t="s">
        <v>302</v>
      </c>
      <c r="N106" s="165" t="s">
        <v>302</v>
      </c>
      <c r="O106" s="165" t="s">
        <v>302</v>
      </c>
      <c r="P106" s="165" t="s">
        <v>302</v>
      </c>
      <c r="Q106" s="166" t="s">
        <v>302</v>
      </c>
      <c r="R106" s="167" t="s">
        <v>302</v>
      </c>
      <c r="S106" s="165" t="s">
        <v>302</v>
      </c>
      <c r="T106" s="165" t="s">
        <v>302</v>
      </c>
      <c r="U106" s="165" t="s">
        <v>302</v>
      </c>
      <c r="V106" s="168" t="s">
        <v>302</v>
      </c>
    </row>
    <row r="107" spans="1:22" x14ac:dyDescent="0.2">
      <c r="A107" s="84"/>
      <c r="B107" s="285" t="s">
        <v>302</v>
      </c>
      <c r="C107" s="163" t="s">
        <v>302</v>
      </c>
      <c r="D107" s="163" t="s">
        <v>302</v>
      </c>
      <c r="E107" s="163" t="s">
        <v>302</v>
      </c>
      <c r="F107" s="163" t="s">
        <v>302</v>
      </c>
      <c r="G107" s="163" t="s">
        <v>302</v>
      </c>
      <c r="H107" s="163" t="s">
        <v>302</v>
      </c>
      <c r="I107" s="163" t="s">
        <v>302</v>
      </c>
      <c r="J107" s="163" t="s">
        <v>302</v>
      </c>
      <c r="K107" s="104"/>
      <c r="L107" s="285"/>
      <c r="M107" s="163" t="s">
        <v>302</v>
      </c>
      <c r="N107" s="165" t="s">
        <v>302</v>
      </c>
      <c r="O107" s="165" t="s">
        <v>302</v>
      </c>
      <c r="P107" s="165" t="s">
        <v>302</v>
      </c>
      <c r="Q107" s="166" t="s">
        <v>302</v>
      </c>
      <c r="R107" s="167" t="s">
        <v>302</v>
      </c>
      <c r="S107" s="165" t="s">
        <v>302</v>
      </c>
      <c r="T107" s="165" t="s">
        <v>302</v>
      </c>
      <c r="U107" s="165" t="s">
        <v>302</v>
      </c>
      <c r="V107" s="168" t="s">
        <v>302</v>
      </c>
    </row>
    <row r="108" spans="1:22" x14ac:dyDescent="0.2">
      <c r="A108" s="84"/>
      <c r="B108" s="285" t="s">
        <v>302</v>
      </c>
      <c r="C108" s="163" t="s">
        <v>302</v>
      </c>
      <c r="D108" s="163" t="s">
        <v>302</v>
      </c>
      <c r="E108" s="163" t="s">
        <v>302</v>
      </c>
      <c r="F108" s="163" t="s">
        <v>302</v>
      </c>
      <c r="G108" s="163" t="s">
        <v>302</v>
      </c>
      <c r="H108" s="163" t="s">
        <v>302</v>
      </c>
      <c r="I108" s="163" t="s">
        <v>302</v>
      </c>
      <c r="J108" s="163" t="s">
        <v>302</v>
      </c>
      <c r="K108" s="104"/>
      <c r="L108" s="285"/>
      <c r="M108" s="163" t="s">
        <v>302</v>
      </c>
      <c r="N108" s="165" t="s">
        <v>302</v>
      </c>
      <c r="O108" s="165" t="s">
        <v>302</v>
      </c>
      <c r="P108" s="165" t="s">
        <v>302</v>
      </c>
      <c r="Q108" s="166" t="s">
        <v>302</v>
      </c>
      <c r="R108" s="167" t="s">
        <v>302</v>
      </c>
      <c r="S108" s="165" t="s">
        <v>302</v>
      </c>
      <c r="T108" s="165" t="s">
        <v>302</v>
      </c>
      <c r="U108" s="165" t="s">
        <v>302</v>
      </c>
      <c r="V108" s="168" t="s">
        <v>302</v>
      </c>
    </row>
    <row r="109" spans="1:22" x14ac:dyDescent="0.2">
      <c r="A109" s="84"/>
      <c r="B109" s="285" t="s">
        <v>302</v>
      </c>
      <c r="C109" s="163" t="s">
        <v>302</v>
      </c>
      <c r="D109" s="163" t="s">
        <v>302</v>
      </c>
      <c r="E109" s="163" t="s">
        <v>302</v>
      </c>
      <c r="F109" s="163" t="s">
        <v>302</v>
      </c>
      <c r="G109" s="163" t="s">
        <v>302</v>
      </c>
      <c r="H109" s="163" t="s">
        <v>302</v>
      </c>
      <c r="I109" s="163" t="s">
        <v>302</v>
      </c>
      <c r="J109" s="163" t="s">
        <v>302</v>
      </c>
      <c r="K109" s="104"/>
      <c r="L109" s="285"/>
      <c r="M109" s="163" t="s">
        <v>302</v>
      </c>
      <c r="N109" s="165" t="s">
        <v>302</v>
      </c>
      <c r="O109" s="165" t="s">
        <v>302</v>
      </c>
      <c r="P109" s="165" t="s">
        <v>302</v>
      </c>
      <c r="Q109" s="166" t="s">
        <v>302</v>
      </c>
      <c r="R109" s="167" t="s">
        <v>302</v>
      </c>
      <c r="S109" s="165" t="s">
        <v>302</v>
      </c>
      <c r="T109" s="165" t="s">
        <v>302</v>
      </c>
      <c r="U109" s="165" t="s">
        <v>302</v>
      </c>
      <c r="V109" s="168" t="s">
        <v>302</v>
      </c>
    </row>
    <row r="110" spans="1:22" x14ac:dyDescent="0.2">
      <c r="A110" s="84"/>
      <c r="B110" s="285" t="s">
        <v>302</v>
      </c>
      <c r="C110" s="163" t="s">
        <v>302</v>
      </c>
      <c r="D110" s="163" t="s">
        <v>302</v>
      </c>
      <c r="E110" s="163" t="s">
        <v>302</v>
      </c>
      <c r="F110" s="163" t="s">
        <v>302</v>
      </c>
      <c r="G110" s="163" t="s">
        <v>302</v>
      </c>
      <c r="H110" s="163" t="s">
        <v>302</v>
      </c>
      <c r="I110" s="163" t="s">
        <v>302</v>
      </c>
      <c r="J110" s="163" t="s">
        <v>302</v>
      </c>
      <c r="K110" s="104"/>
      <c r="L110" s="285"/>
      <c r="M110" s="163" t="s">
        <v>302</v>
      </c>
      <c r="N110" s="165" t="s">
        <v>302</v>
      </c>
      <c r="O110" s="165" t="s">
        <v>302</v>
      </c>
      <c r="P110" s="165" t="s">
        <v>302</v>
      </c>
      <c r="Q110" s="166" t="s">
        <v>302</v>
      </c>
      <c r="R110" s="167" t="s">
        <v>302</v>
      </c>
      <c r="S110" s="165" t="s">
        <v>302</v>
      </c>
      <c r="T110" s="165" t="s">
        <v>302</v>
      </c>
      <c r="U110" s="165" t="s">
        <v>302</v>
      </c>
      <c r="V110" s="168" t="s">
        <v>302</v>
      </c>
    </row>
    <row r="111" spans="1:22" x14ac:dyDescent="0.2">
      <c r="A111" s="84"/>
      <c r="B111" s="285" t="s">
        <v>302</v>
      </c>
      <c r="C111" s="163" t="s">
        <v>302</v>
      </c>
      <c r="D111" s="163" t="s">
        <v>302</v>
      </c>
      <c r="E111" s="163" t="s">
        <v>302</v>
      </c>
      <c r="F111" s="163" t="s">
        <v>302</v>
      </c>
      <c r="G111" s="163" t="s">
        <v>302</v>
      </c>
      <c r="H111" s="163" t="s">
        <v>302</v>
      </c>
      <c r="I111" s="163" t="s">
        <v>302</v>
      </c>
      <c r="J111" s="163" t="s">
        <v>302</v>
      </c>
      <c r="K111" s="104"/>
      <c r="L111" s="285"/>
      <c r="M111" s="163" t="s">
        <v>302</v>
      </c>
      <c r="N111" s="165" t="s">
        <v>302</v>
      </c>
      <c r="O111" s="165" t="s">
        <v>302</v>
      </c>
      <c r="P111" s="165" t="s">
        <v>302</v>
      </c>
      <c r="Q111" s="166" t="s">
        <v>302</v>
      </c>
      <c r="R111" s="167" t="s">
        <v>302</v>
      </c>
      <c r="S111" s="165" t="s">
        <v>302</v>
      </c>
      <c r="T111" s="165" t="s">
        <v>302</v>
      </c>
      <c r="U111" s="165" t="s">
        <v>302</v>
      </c>
      <c r="V111" s="168" t="s">
        <v>302</v>
      </c>
    </row>
    <row r="112" spans="1:22" x14ac:dyDescent="0.2">
      <c r="A112" s="84"/>
      <c r="B112" s="285" t="s">
        <v>302</v>
      </c>
      <c r="C112" s="163" t="s">
        <v>302</v>
      </c>
      <c r="D112" s="163" t="s">
        <v>302</v>
      </c>
      <c r="E112" s="163" t="s">
        <v>302</v>
      </c>
      <c r="F112" s="163" t="s">
        <v>302</v>
      </c>
      <c r="G112" s="163" t="s">
        <v>302</v>
      </c>
      <c r="H112" s="163" t="s">
        <v>302</v>
      </c>
      <c r="I112" s="163" t="s">
        <v>302</v>
      </c>
      <c r="J112" s="163" t="s">
        <v>302</v>
      </c>
      <c r="K112" s="104"/>
      <c r="L112" s="285"/>
      <c r="M112" s="163" t="s">
        <v>302</v>
      </c>
      <c r="N112" s="165" t="s">
        <v>302</v>
      </c>
      <c r="O112" s="165" t="s">
        <v>302</v>
      </c>
      <c r="P112" s="165" t="s">
        <v>302</v>
      </c>
      <c r="Q112" s="166" t="s">
        <v>302</v>
      </c>
      <c r="R112" s="167" t="s">
        <v>302</v>
      </c>
      <c r="S112" s="165" t="s">
        <v>302</v>
      </c>
      <c r="T112" s="165" t="s">
        <v>302</v>
      </c>
      <c r="U112" s="165" t="s">
        <v>302</v>
      </c>
      <c r="V112" s="168" t="s">
        <v>302</v>
      </c>
    </row>
    <row r="113" spans="1:22" x14ac:dyDescent="0.2">
      <c r="A113" s="84"/>
      <c r="B113" s="285" t="s">
        <v>302</v>
      </c>
      <c r="C113" s="163" t="s">
        <v>302</v>
      </c>
      <c r="D113" s="163" t="s">
        <v>302</v>
      </c>
      <c r="E113" s="163" t="s">
        <v>302</v>
      </c>
      <c r="F113" s="163" t="s">
        <v>302</v>
      </c>
      <c r="G113" s="163" t="s">
        <v>302</v>
      </c>
      <c r="H113" s="163" t="s">
        <v>302</v>
      </c>
      <c r="I113" s="163" t="s">
        <v>302</v>
      </c>
      <c r="J113" s="163" t="s">
        <v>302</v>
      </c>
      <c r="K113" s="104"/>
      <c r="L113" s="285"/>
      <c r="M113" s="163" t="s">
        <v>302</v>
      </c>
      <c r="N113" s="165" t="s">
        <v>302</v>
      </c>
      <c r="O113" s="165" t="s">
        <v>302</v>
      </c>
      <c r="P113" s="165" t="s">
        <v>302</v>
      </c>
      <c r="Q113" s="166" t="s">
        <v>302</v>
      </c>
      <c r="R113" s="167" t="s">
        <v>302</v>
      </c>
      <c r="S113" s="165" t="s">
        <v>302</v>
      </c>
      <c r="T113" s="165" t="s">
        <v>302</v>
      </c>
      <c r="U113" s="165" t="s">
        <v>302</v>
      </c>
      <c r="V113" s="168" t="s">
        <v>302</v>
      </c>
    </row>
    <row r="114" spans="1:22" x14ac:dyDescent="0.2">
      <c r="A114" s="84"/>
      <c r="B114" s="285" t="s">
        <v>302</v>
      </c>
      <c r="C114" s="163" t="s">
        <v>302</v>
      </c>
      <c r="D114" s="163" t="s">
        <v>302</v>
      </c>
      <c r="E114" s="163" t="s">
        <v>302</v>
      </c>
      <c r="F114" s="163" t="s">
        <v>302</v>
      </c>
      <c r="G114" s="163" t="s">
        <v>302</v>
      </c>
      <c r="H114" s="163" t="s">
        <v>302</v>
      </c>
      <c r="I114" s="163" t="s">
        <v>302</v>
      </c>
      <c r="J114" s="163" t="s">
        <v>302</v>
      </c>
      <c r="K114" s="104"/>
      <c r="L114" s="285"/>
      <c r="M114" s="163" t="s">
        <v>302</v>
      </c>
      <c r="N114" s="165" t="s">
        <v>302</v>
      </c>
      <c r="O114" s="165" t="s">
        <v>302</v>
      </c>
      <c r="P114" s="165" t="s">
        <v>302</v>
      </c>
      <c r="Q114" s="166" t="s">
        <v>302</v>
      </c>
      <c r="R114" s="167" t="s">
        <v>302</v>
      </c>
      <c r="S114" s="165" t="s">
        <v>302</v>
      </c>
      <c r="T114" s="165" t="s">
        <v>302</v>
      </c>
      <c r="U114" s="165" t="s">
        <v>302</v>
      </c>
      <c r="V114" s="168" t="s">
        <v>302</v>
      </c>
    </row>
    <row r="115" spans="1:22" x14ac:dyDescent="0.2">
      <c r="A115" s="84"/>
      <c r="B115" s="285" t="s">
        <v>302</v>
      </c>
      <c r="C115" s="163" t="s">
        <v>302</v>
      </c>
      <c r="D115" s="163" t="s">
        <v>302</v>
      </c>
      <c r="E115" s="163" t="s">
        <v>302</v>
      </c>
      <c r="F115" s="163" t="s">
        <v>302</v>
      </c>
      <c r="G115" s="163" t="s">
        <v>302</v>
      </c>
      <c r="H115" s="163" t="s">
        <v>302</v>
      </c>
      <c r="I115" s="163" t="s">
        <v>302</v>
      </c>
      <c r="J115" s="163" t="s">
        <v>302</v>
      </c>
      <c r="K115" s="104"/>
      <c r="L115" s="285"/>
      <c r="M115" s="163" t="s">
        <v>302</v>
      </c>
      <c r="N115" s="165" t="s">
        <v>302</v>
      </c>
      <c r="O115" s="165" t="s">
        <v>302</v>
      </c>
      <c r="P115" s="165" t="s">
        <v>302</v>
      </c>
      <c r="Q115" s="166" t="s">
        <v>302</v>
      </c>
      <c r="R115" s="167" t="s">
        <v>302</v>
      </c>
      <c r="S115" s="165" t="s">
        <v>302</v>
      </c>
      <c r="T115" s="165" t="s">
        <v>302</v>
      </c>
      <c r="U115" s="165" t="s">
        <v>302</v>
      </c>
      <c r="V115" s="168" t="s">
        <v>302</v>
      </c>
    </row>
    <row r="116" spans="1:22" x14ac:dyDescent="0.2">
      <c r="A116" s="84"/>
      <c r="B116" s="285" t="s">
        <v>302</v>
      </c>
      <c r="C116" s="163" t="s">
        <v>302</v>
      </c>
      <c r="D116" s="163" t="s">
        <v>302</v>
      </c>
      <c r="E116" s="163" t="s">
        <v>302</v>
      </c>
      <c r="F116" s="163" t="s">
        <v>302</v>
      </c>
      <c r="G116" s="163" t="s">
        <v>302</v>
      </c>
      <c r="H116" s="163" t="s">
        <v>302</v>
      </c>
      <c r="I116" s="163" t="s">
        <v>302</v>
      </c>
      <c r="J116" s="163" t="s">
        <v>302</v>
      </c>
      <c r="K116" s="104"/>
      <c r="L116" s="285"/>
      <c r="M116" s="163" t="s">
        <v>302</v>
      </c>
      <c r="N116" s="165" t="s">
        <v>302</v>
      </c>
      <c r="O116" s="165" t="s">
        <v>302</v>
      </c>
      <c r="P116" s="165" t="s">
        <v>302</v>
      </c>
      <c r="Q116" s="166" t="s">
        <v>302</v>
      </c>
      <c r="R116" s="167" t="s">
        <v>302</v>
      </c>
      <c r="S116" s="165" t="s">
        <v>302</v>
      </c>
      <c r="T116" s="165" t="s">
        <v>302</v>
      </c>
      <c r="U116" s="165" t="s">
        <v>302</v>
      </c>
      <c r="V116" s="168" t="s">
        <v>302</v>
      </c>
    </row>
    <row r="117" spans="1:22" x14ac:dyDescent="0.2">
      <c r="A117" s="84"/>
      <c r="B117" s="285" t="s">
        <v>302</v>
      </c>
      <c r="C117" s="163" t="s">
        <v>302</v>
      </c>
      <c r="D117" s="163" t="s">
        <v>302</v>
      </c>
      <c r="E117" s="163" t="s">
        <v>302</v>
      </c>
      <c r="F117" s="163" t="s">
        <v>302</v>
      </c>
      <c r="G117" s="163" t="s">
        <v>302</v>
      </c>
      <c r="H117" s="163" t="s">
        <v>302</v>
      </c>
      <c r="I117" s="163" t="s">
        <v>302</v>
      </c>
      <c r="J117" s="163" t="s">
        <v>302</v>
      </c>
      <c r="K117" s="104"/>
      <c r="L117" s="285"/>
      <c r="M117" s="163" t="s">
        <v>302</v>
      </c>
      <c r="N117" s="165" t="s">
        <v>302</v>
      </c>
      <c r="O117" s="165" t="s">
        <v>302</v>
      </c>
      <c r="P117" s="165" t="s">
        <v>302</v>
      </c>
      <c r="Q117" s="166" t="s">
        <v>302</v>
      </c>
      <c r="R117" s="167" t="s">
        <v>302</v>
      </c>
      <c r="S117" s="165" t="s">
        <v>302</v>
      </c>
      <c r="T117" s="165" t="s">
        <v>302</v>
      </c>
      <c r="U117" s="165" t="s">
        <v>302</v>
      </c>
      <c r="V117" s="168" t="s">
        <v>302</v>
      </c>
    </row>
    <row r="118" spans="1:22" x14ac:dyDescent="0.2">
      <c r="A118" s="84"/>
      <c r="B118" s="285" t="s">
        <v>302</v>
      </c>
      <c r="C118" s="163" t="s">
        <v>302</v>
      </c>
      <c r="D118" s="163" t="s">
        <v>302</v>
      </c>
      <c r="E118" s="163" t="s">
        <v>302</v>
      </c>
      <c r="F118" s="163" t="s">
        <v>302</v>
      </c>
      <c r="G118" s="163" t="s">
        <v>302</v>
      </c>
      <c r="H118" s="163" t="s">
        <v>302</v>
      </c>
      <c r="I118" s="163" t="s">
        <v>302</v>
      </c>
      <c r="J118" s="163" t="s">
        <v>302</v>
      </c>
      <c r="K118" s="104"/>
      <c r="L118" s="285"/>
      <c r="M118" s="163" t="s">
        <v>302</v>
      </c>
      <c r="N118" s="165" t="s">
        <v>302</v>
      </c>
      <c r="O118" s="165" t="s">
        <v>302</v>
      </c>
      <c r="P118" s="165" t="s">
        <v>302</v>
      </c>
      <c r="Q118" s="166" t="s">
        <v>302</v>
      </c>
      <c r="R118" s="167" t="s">
        <v>302</v>
      </c>
      <c r="S118" s="165" t="s">
        <v>302</v>
      </c>
      <c r="T118" s="165" t="s">
        <v>302</v>
      </c>
      <c r="U118" s="165" t="s">
        <v>302</v>
      </c>
      <c r="V118" s="168" t="s">
        <v>302</v>
      </c>
    </row>
    <row r="119" spans="1:22" x14ac:dyDescent="0.2">
      <c r="A119" s="84"/>
      <c r="B119" s="285" t="s">
        <v>302</v>
      </c>
      <c r="C119" s="163" t="s">
        <v>302</v>
      </c>
      <c r="D119" s="163" t="s">
        <v>302</v>
      </c>
      <c r="E119" s="163" t="s">
        <v>302</v>
      </c>
      <c r="F119" s="163" t="s">
        <v>302</v>
      </c>
      <c r="G119" s="163" t="s">
        <v>302</v>
      </c>
      <c r="H119" s="163" t="s">
        <v>302</v>
      </c>
      <c r="I119" s="163" t="s">
        <v>302</v>
      </c>
      <c r="J119" s="163" t="s">
        <v>302</v>
      </c>
      <c r="K119" s="104"/>
      <c r="L119" s="285"/>
      <c r="M119" s="163" t="s">
        <v>302</v>
      </c>
      <c r="N119" s="165" t="s">
        <v>302</v>
      </c>
      <c r="O119" s="165" t="s">
        <v>302</v>
      </c>
      <c r="P119" s="165" t="s">
        <v>302</v>
      </c>
      <c r="Q119" s="166" t="s">
        <v>302</v>
      </c>
      <c r="R119" s="167" t="s">
        <v>302</v>
      </c>
      <c r="S119" s="165" t="s">
        <v>302</v>
      </c>
      <c r="T119" s="165" t="s">
        <v>302</v>
      </c>
      <c r="U119" s="165" t="s">
        <v>302</v>
      </c>
      <c r="V119" s="168" t="s">
        <v>302</v>
      </c>
    </row>
    <row r="120" spans="1:22" x14ac:dyDescent="0.2">
      <c r="A120" s="84"/>
      <c r="B120" s="285" t="s">
        <v>302</v>
      </c>
      <c r="C120" s="163" t="s">
        <v>302</v>
      </c>
      <c r="D120" s="163" t="s">
        <v>302</v>
      </c>
      <c r="E120" s="163" t="s">
        <v>302</v>
      </c>
      <c r="F120" s="163" t="s">
        <v>302</v>
      </c>
      <c r="G120" s="163" t="s">
        <v>302</v>
      </c>
      <c r="H120" s="163" t="s">
        <v>302</v>
      </c>
      <c r="I120" s="163" t="s">
        <v>302</v>
      </c>
      <c r="J120" s="163" t="s">
        <v>302</v>
      </c>
      <c r="K120" s="104"/>
      <c r="L120" s="285"/>
      <c r="M120" s="163" t="s">
        <v>302</v>
      </c>
      <c r="N120" s="165" t="s">
        <v>302</v>
      </c>
      <c r="O120" s="165" t="s">
        <v>302</v>
      </c>
      <c r="P120" s="165" t="s">
        <v>302</v>
      </c>
      <c r="Q120" s="166" t="s">
        <v>302</v>
      </c>
      <c r="R120" s="167" t="s">
        <v>302</v>
      </c>
      <c r="S120" s="165" t="s">
        <v>302</v>
      </c>
      <c r="T120" s="165" t="s">
        <v>302</v>
      </c>
      <c r="U120" s="165" t="s">
        <v>302</v>
      </c>
      <c r="V120" s="168" t="s">
        <v>302</v>
      </c>
    </row>
    <row r="121" spans="1:22" x14ac:dyDescent="0.2">
      <c r="A121" s="84"/>
      <c r="B121" s="285" t="s">
        <v>302</v>
      </c>
      <c r="C121" s="163" t="s">
        <v>302</v>
      </c>
      <c r="D121" s="163" t="s">
        <v>302</v>
      </c>
      <c r="E121" s="163" t="s">
        <v>302</v>
      </c>
      <c r="F121" s="163" t="s">
        <v>302</v>
      </c>
      <c r="G121" s="163" t="s">
        <v>302</v>
      </c>
      <c r="H121" s="163" t="s">
        <v>302</v>
      </c>
      <c r="I121" s="163" t="s">
        <v>302</v>
      </c>
      <c r="J121" s="163" t="s">
        <v>302</v>
      </c>
      <c r="K121" s="104"/>
      <c r="L121" s="285"/>
      <c r="M121" s="163" t="s">
        <v>302</v>
      </c>
      <c r="N121" s="165" t="s">
        <v>302</v>
      </c>
      <c r="O121" s="165" t="s">
        <v>302</v>
      </c>
      <c r="P121" s="165" t="s">
        <v>302</v>
      </c>
      <c r="Q121" s="166" t="s">
        <v>302</v>
      </c>
      <c r="R121" s="167" t="s">
        <v>302</v>
      </c>
      <c r="S121" s="165" t="s">
        <v>302</v>
      </c>
      <c r="T121" s="165" t="s">
        <v>302</v>
      </c>
      <c r="U121" s="165" t="s">
        <v>302</v>
      </c>
      <c r="V121" s="168" t="s">
        <v>302</v>
      </c>
    </row>
    <row r="122" spans="1:22" x14ac:dyDescent="0.2">
      <c r="A122" s="84"/>
      <c r="B122" s="285" t="s">
        <v>302</v>
      </c>
      <c r="C122" s="163" t="s">
        <v>302</v>
      </c>
      <c r="D122" s="163" t="s">
        <v>302</v>
      </c>
      <c r="E122" s="163" t="s">
        <v>302</v>
      </c>
      <c r="F122" s="163" t="s">
        <v>302</v>
      </c>
      <c r="G122" s="163" t="s">
        <v>302</v>
      </c>
      <c r="H122" s="163" t="s">
        <v>302</v>
      </c>
      <c r="I122" s="163" t="s">
        <v>302</v>
      </c>
      <c r="J122" s="163" t="s">
        <v>302</v>
      </c>
      <c r="K122" s="104"/>
      <c r="L122" s="285"/>
      <c r="M122" s="163" t="s">
        <v>302</v>
      </c>
      <c r="N122" s="165" t="s">
        <v>302</v>
      </c>
      <c r="O122" s="165" t="s">
        <v>302</v>
      </c>
      <c r="P122" s="165" t="s">
        <v>302</v>
      </c>
      <c r="Q122" s="166" t="s">
        <v>302</v>
      </c>
      <c r="R122" s="167" t="s">
        <v>302</v>
      </c>
      <c r="S122" s="165" t="s">
        <v>302</v>
      </c>
      <c r="T122" s="165" t="s">
        <v>302</v>
      </c>
      <c r="U122" s="165" t="s">
        <v>302</v>
      </c>
      <c r="V122" s="168" t="s">
        <v>302</v>
      </c>
    </row>
    <row r="123" spans="1:22" x14ac:dyDescent="0.2">
      <c r="A123" s="84"/>
      <c r="B123" s="285" t="s">
        <v>302</v>
      </c>
      <c r="C123" s="163" t="s">
        <v>302</v>
      </c>
      <c r="D123" s="163" t="s">
        <v>302</v>
      </c>
      <c r="E123" s="163" t="s">
        <v>302</v>
      </c>
      <c r="F123" s="163" t="s">
        <v>302</v>
      </c>
      <c r="G123" s="163" t="s">
        <v>302</v>
      </c>
      <c r="H123" s="163" t="s">
        <v>302</v>
      </c>
      <c r="I123" s="163" t="s">
        <v>302</v>
      </c>
      <c r="J123" s="163" t="s">
        <v>302</v>
      </c>
      <c r="K123" s="104"/>
      <c r="L123" s="285"/>
      <c r="M123" s="163" t="s">
        <v>302</v>
      </c>
      <c r="N123" s="165" t="s">
        <v>302</v>
      </c>
      <c r="O123" s="165" t="s">
        <v>302</v>
      </c>
      <c r="P123" s="165" t="s">
        <v>302</v>
      </c>
      <c r="Q123" s="166" t="s">
        <v>302</v>
      </c>
      <c r="R123" s="167" t="s">
        <v>302</v>
      </c>
      <c r="S123" s="165" t="s">
        <v>302</v>
      </c>
      <c r="T123" s="165" t="s">
        <v>302</v>
      </c>
      <c r="U123" s="165" t="s">
        <v>302</v>
      </c>
      <c r="V123" s="168" t="s">
        <v>302</v>
      </c>
    </row>
    <row r="124" spans="1:22" x14ac:dyDescent="0.2">
      <c r="A124" s="84"/>
      <c r="B124" s="285" t="s">
        <v>302</v>
      </c>
      <c r="C124" s="163" t="s">
        <v>302</v>
      </c>
      <c r="D124" s="163" t="s">
        <v>302</v>
      </c>
      <c r="E124" s="163" t="s">
        <v>302</v>
      </c>
      <c r="F124" s="163" t="s">
        <v>302</v>
      </c>
      <c r="G124" s="163" t="s">
        <v>302</v>
      </c>
      <c r="H124" s="163" t="s">
        <v>302</v>
      </c>
      <c r="I124" s="163" t="s">
        <v>302</v>
      </c>
      <c r="J124" s="163" t="s">
        <v>302</v>
      </c>
      <c r="K124" s="104"/>
      <c r="L124" s="285"/>
      <c r="M124" s="163" t="s">
        <v>302</v>
      </c>
      <c r="N124" s="165" t="s">
        <v>302</v>
      </c>
      <c r="O124" s="165" t="s">
        <v>302</v>
      </c>
      <c r="P124" s="165" t="s">
        <v>302</v>
      </c>
      <c r="Q124" s="166" t="s">
        <v>302</v>
      </c>
      <c r="R124" s="167" t="s">
        <v>302</v>
      </c>
      <c r="S124" s="165" t="s">
        <v>302</v>
      </c>
      <c r="T124" s="165" t="s">
        <v>302</v>
      </c>
      <c r="U124" s="165" t="s">
        <v>302</v>
      </c>
      <c r="V124" s="168" t="s">
        <v>302</v>
      </c>
    </row>
    <row r="125" spans="1:22" x14ac:dyDescent="0.2">
      <c r="A125" s="84"/>
      <c r="B125" s="285" t="s">
        <v>302</v>
      </c>
      <c r="C125" s="163" t="s">
        <v>302</v>
      </c>
      <c r="D125" s="163" t="s">
        <v>302</v>
      </c>
      <c r="E125" s="163" t="s">
        <v>302</v>
      </c>
      <c r="F125" s="163" t="s">
        <v>302</v>
      </c>
      <c r="G125" s="163" t="s">
        <v>302</v>
      </c>
      <c r="H125" s="163" t="s">
        <v>302</v>
      </c>
      <c r="I125" s="163" t="s">
        <v>302</v>
      </c>
      <c r="J125" s="163" t="s">
        <v>302</v>
      </c>
      <c r="K125" s="104"/>
      <c r="L125" s="285"/>
      <c r="M125" s="163" t="s">
        <v>302</v>
      </c>
      <c r="N125" s="165" t="s">
        <v>302</v>
      </c>
      <c r="O125" s="165" t="s">
        <v>302</v>
      </c>
      <c r="P125" s="165" t="s">
        <v>302</v>
      </c>
      <c r="Q125" s="166" t="s">
        <v>302</v>
      </c>
      <c r="R125" s="167" t="s">
        <v>302</v>
      </c>
      <c r="S125" s="165" t="s">
        <v>302</v>
      </c>
      <c r="T125" s="165" t="s">
        <v>302</v>
      </c>
      <c r="U125" s="165" t="s">
        <v>302</v>
      </c>
      <c r="V125" s="168" t="s">
        <v>302</v>
      </c>
    </row>
    <row r="126" spans="1:22" x14ac:dyDescent="0.2">
      <c r="A126" s="84"/>
      <c r="B126" s="285" t="s">
        <v>302</v>
      </c>
      <c r="C126" s="163" t="s">
        <v>302</v>
      </c>
      <c r="D126" s="163" t="s">
        <v>302</v>
      </c>
      <c r="E126" s="163" t="s">
        <v>302</v>
      </c>
      <c r="F126" s="163" t="s">
        <v>302</v>
      </c>
      <c r="G126" s="163" t="s">
        <v>302</v>
      </c>
      <c r="H126" s="163" t="s">
        <v>302</v>
      </c>
      <c r="I126" s="163" t="s">
        <v>302</v>
      </c>
      <c r="J126" s="163" t="s">
        <v>302</v>
      </c>
      <c r="K126" s="104"/>
      <c r="L126" s="285"/>
      <c r="M126" s="163" t="s">
        <v>302</v>
      </c>
      <c r="N126" s="165" t="s">
        <v>302</v>
      </c>
      <c r="O126" s="165" t="s">
        <v>302</v>
      </c>
      <c r="P126" s="165" t="s">
        <v>302</v>
      </c>
      <c r="Q126" s="166" t="s">
        <v>302</v>
      </c>
      <c r="R126" s="167" t="s">
        <v>302</v>
      </c>
      <c r="S126" s="165" t="s">
        <v>302</v>
      </c>
      <c r="T126" s="165" t="s">
        <v>302</v>
      </c>
      <c r="U126" s="165" t="s">
        <v>302</v>
      </c>
      <c r="V126" s="168" t="s">
        <v>302</v>
      </c>
    </row>
    <row r="127" spans="1:22" x14ac:dyDescent="0.2">
      <c r="A127" s="84"/>
      <c r="B127" s="285" t="s">
        <v>302</v>
      </c>
      <c r="C127" s="163" t="s">
        <v>302</v>
      </c>
      <c r="D127" s="163" t="s">
        <v>302</v>
      </c>
      <c r="E127" s="163" t="s">
        <v>302</v>
      </c>
      <c r="F127" s="163" t="s">
        <v>302</v>
      </c>
      <c r="G127" s="163" t="s">
        <v>302</v>
      </c>
      <c r="H127" s="163" t="s">
        <v>302</v>
      </c>
      <c r="I127" s="163" t="s">
        <v>302</v>
      </c>
      <c r="J127" s="163" t="s">
        <v>302</v>
      </c>
      <c r="K127" s="104"/>
      <c r="L127" s="285"/>
      <c r="M127" s="163" t="s">
        <v>302</v>
      </c>
      <c r="N127" s="165" t="s">
        <v>302</v>
      </c>
      <c r="O127" s="165" t="s">
        <v>302</v>
      </c>
      <c r="P127" s="165" t="s">
        <v>302</v>
      </c>
      <c r="Q127" s="166" t="s">
        <v>302</v>
      </c>
      <c r="R127" s="167" t="s">
        <v>302</v>
      </c>
      <c r="S127" s="165" t="s">
        <v>302</v>
      </c>
      <c r="T127" s="165" t="s">
        <v>302</v>
      </c>
      <c r="U127" s="165" t="s">
        <v>302</v>
      </c>
      <c r="V127" s="168" t="s">
        <v>302</v>
      </c>
    </row>
    <row r="128" spans="1:22" x14ac:dyDescent="0.2">
      <c r="A128" s="84"/>
      <c r="B128" s="285" t="s">
        <v>302</v>
      </c>
      <c r="C128" s="163" t="s">
        <v>302</v>
      </c>
      <c r="D128" s="163" t="s">
        <v>302</v>
      </c>
      <c r="E128" s="163" t="s">
        <v>302</v>
      </c>
      <c r="F128" s="163" t="s">
        <v>302</v>
      </c>
      <c r="G128" s="163" t="s">
        <v>302</v>
      </c>
      <c r="H128" s="163" t="s">
        <v>302</v>
      </c>
      <c r="I128" s="163" t="s">
        <v>302</v>
      </c>
      <c r="J128" s="163" t="s">
        <v>302</v>
      </c>
      <c r="K128" s="104"/>
      <c r="L128" s="285"/>
      <c r="M128" s="163" t="s">
        <v>302</v>
      </c>
      <c r="N128" s="165" t="s">
        <v>302</v>
      </c>
      <c r="O128" s="165" t="s">
        <v>302</v>
      </c>
      <c r="P128" s="165" t="s">
        <v>302</v>
      </c>
      <c r="Q128" s="166" t="s">
        <v>302</v>
      </c>
      <c r="R128" s="167" t="s">
        <v>302</v>
      </c>
      <c r="S128" s="165" t="s">
        <v>302</v>
      </c>
      <c r="T128" s="165" t="s">
        <v>302</v>
      </c>
      <c r="U128" s="165" t="s">
        <v>302</v>
      </c>
      <c r="V128" s="168" t="s">
        <v>302</v>
      </c>
    </row>
    <row r="129" spans="1:22" x14ac:dyDescent="0.2">
      <c r="A129" s="84"/>
      <c r="B129" s="285" t="s">
        <v>302</v>
      </c>
      <c r="C129" s="163" t="s">
        <v>302</v>
      </c>
      <c r="D129" s="163" t="s">
        <v>302</v>
      </c>
      <c r="E129" s="163" t="s">
        <v>302</v>
      </c>
      <c r="F129" s="163" t="s">
        <v>302</v>
      </c>
      <c r="G129" s="163" t="s">
        <v>302</v>
      </c>
      <c r="H129" s="163" t="s">
        <v>302</v>
      </c>
      <c r="I129" s="163" t="s">
        <v>302</v>
      </c>
      <c r="J129" s="163" t="s">
        <v>302</v>
      </c>
      <c r="K129" s="104"/>
      <c r="L129" s="285"/>
      <c r="M129" s="163" t="s">
        <v>302</v>
      </c>
      <c r="N129" s="165" t="s">
        <v>302</v>
      </c>
      <c r="O129" s="165" t="s">
        <v>302</v>
      </c>
      <c r="P129" s="165" t="s">
        <v>302</v>
      </c>
      <c r="Q129" s="166" t="s">
        <v>302</v>
      </c>
      <c r="R129" s="167" t="s">
        <v>302</v>
      </c>
      <c r="S129" s="165" t="s">
        <v>302</v>
      </c>
      <c r="T129" s="165" t="s">
        <v>302</v>
      </c>
      <c r="U129" s="165" t="s">
        <v>302</v>
      </c>
      <c r="V129" s="168" t="s">
        <v>302</v>
      </c>
    </row>
    <row r="130" spans="1:22" x14ac:dyDescent="0.2">
      <c r="A130" s="84"/>
      <c r="B130" s="285" t="s">
        <v>302</v>
      </c>
      <c r="C130" s="163" t="s">
        <v>302</v>
      </c>
      <c r="D130" s="163" t="s">
        <v>302</v>
      </c>
      <c r="E130" s="163" t="s">
        <v>302</v>
      </c>
      <c r="F130" s="163" t="s">
        <v>302</v>
      </c>
      <c r="G130" s="163" t="s">
        <v>302</v>
      </c>
      <c r="H130" s="163" t="s">
        <v>302</v>
      </c>
      <c r="I130" s="163" t="s">
        <v>302</v>
      </c>
      <c r="J130" s="163" t="s">
        <v>302</v>
      </c>
      <c r="K130" s="104"/>
      <c r="L130" s="285"/>
      <c r="M130" s="163" t="s">
        <v>302</v>
      </c>
      <c r="N130" s="165" t="s">
        <v>302</v>
      </c>
      <c r="O130" s="165" t="s">
        <v>302</v>
      </c>
      <c r="P130" s="165" t="s">
        <v>302</v>
      </c>
      <c r="Q130" s="166" t="s">
        <v>302</v>
      </c>
      <c r="R130" s="167" t="s">
        <v>302</v>
      </c>
      <c r="S130" s="165" t="s">
        <v>302</v>
      </c>
      <c r="T130" s="165" t="s">
        <v>302</v>
      </c>
      <c r="U130" s="165" t="s">
        <v>302</v>
      </c>
      <c r="V130" s="168" t="s">
        <v>302</v>
      </c>
    </row>
    <row r="131" spans="1:22" x14ac:dyDescent="0.2">
      <c r="A131" s="84"/>
      <c r="B131" s="285" t="s">
        <v>302</v>
      </c>
      <c r="C131" s="163" t="s">
        <v>302</v>
      </c>
      <c r="D131" s="163" t="s">
        <v>302</v>
      </c>
      <c r="E131" s="163" t="s">
        <v>302</v>
      </c>
      <c r="F131" s="163" t="s">
        <v>302</v>
      </c>
      <c r="G131" s="163" t="s">
        <v>302</v>
      </c>
      <c r="H131" s="163" t="s">
        <v>302</v>
      </c>
      <c r="I131" s="163" t="s">
        <v>302</v>
      </c>
      <c r="J131" s="163" t="s">
        <v>302</v>
      </c>
      <c r="K131" s="104"/>
      <c r="L131" s="285"/>
      <c r="M131" s="163" t="s">
        <v>302</v>
      </c>
      <c r="N131" s="165" t="s">
        <v>302</v>
      </c>
      <c r="O131" s="165" t="s">
        <v>302</v>
      </c>
      <c r="P131" s="165" t="s">
        <v>302</v>
      </c>
      <c r="Q131" s="166" t="s">
        <v>302</v>
      </c>
      <c r="R131" s="167" t="s">
        <v>302</v>
      </c>
      <c r="S131" s="165" t="s">
        <v>302</v>
      </c>
      <c r="T131" s="165" t="s">
        <v>302</v>
      </c>
      <c r="U131" s="165" t="s">
        <v>302</v>
      </c>
      <c r="V131" s="168" t="s">
        <v>302</v>
      </c>
    </row>
    <row r="132" spans="1:22" x14ac:dyDescent="0.2">
      <c r="A132" s="84"/>
      <c r="B132" s="285" t="s">
        <v>302</v>
      </c>
      <c r="C132" s="163" t="s">
        <v>302</v>
      </c>
      <c r="D132" s="163" t="s">
        <v>302</v>
      </c>
      <c r="E132" s="163" t="s">
        <v>302</v>
      </c>
      <c r="F132" s="163" t="s">
        <v>302</v>
      </c>
      <c r="G132" s="163" t="s">
        <v>302</v>
      </c>
      <c r="H132" s="163" t="s">
        <v>302</v>
      </c>
      <c r="I132" s="163" t="s">
        <v>302</v>
      </c>
      <c r="J132" s="163" t="s">
        <v>302</v>
      </c>
      <c r="K132" s="104"/>
      <c r="L132" s="285"/>
      <c r="M132" s="163" t="s">
        <v>302</v>
      </c>
      <c r="N132" s="165" t="s">
        <v>302</v>
      </c>
      <c r="O132" s="165" t="s">
        <v>302</v>
      </c>
      <c r="P132" s="165" t="s">
        <v>302</v>
      </c>
      <c r="Q132" s="166" t="s">
        <v>302</v>
      </c>
      <c r="R132" s="167" t="s">
        <v>302</v>
      </c>
      <c r="S132" s="165" t="s">
        <v>302</v>
      </c>
      <c r="T132" s="165" t="s">
        <v>302</v>
      </c>
      <c r="U132" s="165" t="s">
        <v>302</v>
      </c>
      <c r="V132" s="168" t="s">
        <v>302</v>
      </c>
    </row>
    <row r="133" spans="1:22" x14ac:dyDescent="0.2">
      <c r="A133" s="84"/>
      <c r="B133" s="285" t="s">
        <v>302</v>
      </c>
      <c r="C133" s="163" t="s">
        <v>302</v>
      </c>
      <c r="D133" s="163" t="s">
        <v>302</v>
      </c>
      <c r="E133" s="163" t="s">
        <v>302</v>
      </c>
      <c r="F133" s="163" t="s">
        <v>302</v>
      </c>
      <c r="G133" s="163" t="s">
        <v>302</v>
      </c>
      <c r="H133" s="163" t="s">
        <v>302</v>
      </c>
      <c r="I133" s="163" t="s">
        <v>302</v>
      </c>
      <c r="J133" s="163" t="s">
        <v>302</v>
      </c>
      <c r="K133" s="104"/>
      <c r="L133" s="285"/>
      <c r="M133" s="163" t="s">
        <v>302</v>
      </c>
      <c r="N133" s="165" t="s">
        <v>302</v>
      </c>
      <c r="O133" s="165" t="s">
        <v>302</v>
      </c>
      <c r="P133" s="165" t="s">
        <v>302</v>
      </c>
      <c r="Q133" s="166" t="s">
        <v>302</v>
      </c>
      <c r="R133" s="167" t="s">
        <v>302</v>
      </c>
      <c r="S133" s="165" t="s">
        <v>302</v>
      </c>
      <c r="T133" s="165" t="s">
        <v>302</v>
      </c>
      <c r="U133" s="165" t="s">
        <v>302</v>
      </c>
      <c r="V133" s="168" t="s">
        <v>302</v>
      </c>
    </row>
    <row r="134" spans="1:22" x14ac:dyDescent="0.2">
      <c r="A134" s="84"/>
      <c r="B134" s="285" t="s">
        <v>302</v>
      </c>
      <c r="C134" s="163" t="s">
        <v>302</v>
      </c>
      <c r="D134" s="163" t="s">
        <v>302</v>
      </c>
      <c r="E134" s="163" t="s">
        <v>302</v>
      </c>
      <c r="F134" s="163" t="s">
        <v>302</v>
      </c>
      <c r="G134" s="163" t="s">
        <v>302</v>
      </c>
      <c r="H134" s="163" t="s">
        <v>302</v>
      </c>
      <c r="I134" s="163" t="s">
        <v>302</v>
      </c>
      <c r="J134" s="163" t="s">
        <v>302</v>
      </c>
      <c r="K134" s="104"/>
      <c r="L134" s="285"/>
      <c r="M134" s="163" t="s">
        <v>302</v>
      </c>
      <c r="N134" s="165" t="s">
        <v>302</v>
      </c>
      <c r="O134" s="165" t="s">
        <v>302</v>
      </c>
      <c r="P134" s="165" t="s">
        <v>302</v>
      </c>
      <c r="Q134" s="166" t="s">
        <v>302</v>
      </c>
      <c r="R134" s="167" t="s">
        <v>302</v>
      </c>
      <c r="S134" s="165" t="s">
        <v>302</v>
      </c>
      <c r="T134" s="165" t="s">
        <v>302</v>
      </c>
      <c r="U134" s="165" t="s">
        <v>302</v>
      </c>
      <c r="V134" s="168" t="s">
        <v>302</v>
      </c>
    </row>
    <row r="135" spans="1:22" x14ac:dyDescent="0.2">
      <c r="A135" s="84"/>
      <c r="B135" s="285" t="s">
        <v>302</v>
      </c>
      <c r="C135" s="163" t="s">
        <v>302</v>
      </c>
      <c r="D135" s="163" t="s">
        <v>302</v>
      </c>
      <c r="E135" s="163" t="s">
        <v>302</v>
      </c>
      <c r="F135" s="163" t="s">
        <v>302</v>
      </c>
      <c r="G135" s="163" t="s">
        <v>302</v>
      </c>
      <c r="H135" s="163" t="s">
        <v>302</v>
      </c>
      <c r="I135" s="163" t="s">
        <v>302</v>
      </c>
      <c r="J135" s="163" t="s">
        <v>302</v>
      </c>
      <c r="K135" s="104"/>
      <c r="L135" s="285"/>
      <c r="M135" s="163" t="s">
        <v>302</v>
      </c>
      <c r="N135" s="165" t="s">
        <v>302</v>
      </c>
      <c r="O135" s="165" t="s">
        <v>302</v>
      </c>
      <c r="P135" s="165" t="s">
        <v>302</v>
      </c>
      <c r="Q135" s="166" t="s">
        <v>302</v>
      </c>
      <c r="R135" s="167" t="s">
        <v>302</v>
      </c>
      <c r="S135" s="165" t="s">
        <v>302</v>
      </c>
      <c r="T135" s="165" t="s">
        <v>302</v>
      </c>
      <c r="U135" s="165" t="s">
        <v>302</v>
      </c>
      <c r="V135" s="168" t="s">
        <v>302</v>
      </c>
    </row>
    <row r="136" spans="1:22" x14ac:dyDescent="0.2">
      <c r="A136" s="84"/>
      <c r="B136" s="285" t="s">
        <v>302</v>
      </c>
      <c r="C136" s="163" t="s">
        <v>302</v>
      </c>
      <c r="D136" s="163" t="s">
        <v>302</v>
      </c>
      <c r="E136" s="163" t="s">
        <v>302</v>
      </c>
      <c r="F136" s="163" t="s">
        <v>302</v>
      </c>
      <c r="G136" s="163" t="s">
        <v>302</v>
      </c>
      <c r="H136" s="163" t="s">
        <v>302</v>
      </c>
      <c r="I136" s="163" t="s">
        <v>302</v>
      </c>
      <c r="J136" s="163" t="s">
        <v>302</v>
      </c>
      <c r="K136" s="104"/>
      <c r="L136" s="285"/>
      <c r="M136" s="163" t="s">
        <v>302</v>
      </c>
      <c r="N136" s="165" t="s">
        <v>302</v>
      </c>
      <c r="O136" s="165" t="s">
        <v>302</v>
      </c>
      <c r="P136" s="165" t="s">
        <v>302</v>
      </c>
      <c r="Q136" s="166" t="s">
        <v>302</v>
      </c>
      <c r="R136" s="167" t="s">
        <v>302</v>
      </c>
      <c r="S136" s="165" t="s">
        <v>302</v>
      </c>
      <c r="T136" s="165" t="s">
        <v>302</v>
      </c>
      <c r="U136" s="165" t="s">
        <v>302</v>
      </c>
      <c r="V136" s="168" t="s">
        <v>302</v>
      </c>
    </row>
    <row r="137" spans="1:22" x14ac:dyDescent="0.2">
      <c r="A137" s="84"/>
      <c r="B137" s="285" t="s">
        <v>302</v>
      </c>
      <c r="C137" s="163" t="s">
        <v>302</v>
      </c>
      <c r="D137" s="163" t="s">
        <v>302</v>
      </c>
      <c r="E137" s="163" t="s">
        <v>302</v>
      </c>
      <c r="F137" s="163" t="s">
        <v>302</v>
      </c>
      <c r="G137" s="163" t="s">
        <v>302</v>
      </c>
      <c r="H137" s="163" t="s">
        <v>302</v>
      </c>
      <c r="I137" s="163" t="s">
        <v>302</v>
      </c>
      <c r="J137" s="163" t="s">
        <v>302</v>
      </c>
      <c r="K137" s="104"/>
      <c r="L137" s="285"/>
      <c r="M137" s="163" t="s">
        <v>302</v>
      </c>
      <c r="N137" s="165" t="s">
        <v>302</v>
      </c>
      <c r="O137" s="165" t="s">
        <v>302</v>
      </c>
      <c r="P137" s="165" t="s">
        <v>302</v>
      </c>
      <c r="Q137" s="166" t="s">
        <v>302</v>
      </c>
      <c r="R137" s="167" t="s">
        <v>302</v>
      </c>
      <c r="S137" s="165" t="s">
        <v>302</v>
      </c>
      <c r="T137" s="165" t="s">
        <v>302</v>
      </c>
      <c r="U137" s="165" t="s">
        <v>302</v>
      </c>
      <c r="V137" s="168" t="s">
        <v>302</v>
      </c>
    </row>
    <row r="138" spans="1:22" x14ac:dyDescent="0.2">
      <c r="A138" s="84"/>
      <c r="B138" s="285" t="s">
        <v>302</v>
      </c>
      <c r="C138" s="163" t="s">
        <v>302</v>
      </c>
      <c r="D138" s="163" t="s">
        <v>302</v>
      </c>
      <c r="E138" s="163" t="s">
        <v>302</v>
      </c>
      <c r="F138" s="163" t="s">
        <v>302</v>
      </c>
      <c r="G138" s="163" t="s">
        <v>302</v>
      </c>
      <c r="H138" s="163" t="s">
        <v>302</v>
      </c>
      <c r="I138" s="163" t="s">
        <v>302</v>
      </c>
      <c r="J138" s="163" t="s">
        <v>302</v>
      </c>
      <c r="K138" s="104"/>
      <c r="L138" s="285"/>
      <c r="M138" s="163" t="s">
        <v>302</v>
      </c>
      <c r="N138" s="165" t="s">
        <v>302</v>
      </c>
      <c r="O138" s="165" t="s">
        <v>302</v>
      </c>
      <c r="P138" s="165" t="s">
        <v>302</v>
      </c>
      <c r="Q138" s="166" t="s">
        <v>302</v>
      </c>
      <c r="R138" s="167" t="s">
        <v>302</v>
      </c>
      <c r="S138" s="165" t="s">
        <v>302</v>
      </c>
      <c r="T138" s="165" t="s">
        <v>302</v>
      </c>
      <c r="U138" s="165" t="s">
        <v>302</v>
      </c>
      <c r="V138" s="168" t="s">
        <v>302</v>
      </c>
    </row>
    <row r="139" spans="1:22" x14ac:dyDescent="0.2">
      <c r="A139" s="84"/>
      <c r="B139" s="285" t="s">
        <v>302</v>
      </c>
      <c r="C139" s="163" t="s">
        <v>302</v>
      </c>
      <c r="D139" s="163" t="s">
        <v>302</v>
      </c>
      <c r="E139" s="163" t="s">
        <v>302</v>
      </c>
      <c r="F139" s="163" t="s">
        <v>302</v>
      </c>
      <c r="G139" s="163" t="s">
        <v>302</v>
      </c>
      <c r="H139" s="163" t="s">
        <v>302</v>
      </c>
      <c r="I139" s="163" t="s">
        <v>302</v>
      </c>
      <c r="J139" s="163" t="s">
        <v>302</v>
      </c>
      <c r="K139" s="104"/>
      <c r="L139" s="285"/>
      <c r="M139" s="163" t="s">
        <v>302</v>
      </c>
      <c r="N139" s="165" t="s">
        <v>302</v>
      </c>
      <c r="O139" s="165" t="s">
        <v>302</v>
      </c>
      <c r="P139" s="165" t="s">
        <v>302</v>
      </c>
      <c r="Q139" s="166" t="s">
        <v>302</v>
      </c>
      <c r="R139" s="167" t="s">
        <v>302</v>
      </c>
      <c r="S139" s="165" t="s">
        <v>302</v>
      </c>
      <c r="T139" s="165" t="s">
        <v>302</v>
      </c>
      <c r="U139" s="165" t="s">
        <v>302</v>
      </c>
      <c r="V139" s="168" t="s">
        <v>302</v>
      </c>
    </row>
    <row r="140" spans="1:22" x14ac:dyDescent="0.2">
      <c r="A140" s="84"/>
      <c r="B140" s="285" t="s">
        <v>302</v>
      </c>
      <c r="C140" s="163" t="s">
        <v>302</v>
      </c>
      <c r="D140" s="163" t="s">
        <v>302</v>
      </c>
      <c r="E140" s="163" t="s">
        <v>302</v>
      </c>
      <c r="F140" s="163" t="s">
        <v>302</v>
      </c>
      <c r="G140" s="163" t="s">
        <v>302</v>
      </c>
      <c r="H140" s="163" t="s">
        <v>302</v>
      </c>
      <c r="I140" s="163" t="s">
        <v>302</v>
      </c>
      <c r="J140" s="163" t="s">
        <v>302</v>
      </c>
      <c r="K140" s="104"/>
      <c r="L140" s="285"/>
      <c r="M140" s="163" t="s">
        <v>302</v>
      </c>
      <c r="N140" s="165" t="s">
        <v>302</v>
      </c>
      <c r="O140" s="165" t="s">
        <v>302</v>
      </c>
      <c r="P140" s="165" t="s">
        <v>302</v>
      </c>
      <c r="Q140" s="166" t="s">
        <v>302</v>
      </c>
      <c r="R140" s="167" t="s">
        <v>302</v>
      </c>
      <c r="S140" s="165" t="s">
        <v>302</v>
      </c>
      <c r="T140" s="165" t="s">
        <v>302</v>
      </c>
      <c r="U140" s="165" t="s">
        <v>302</v>
      </c>
      <c r="V140" s="168" t="s">
        <v>302</v>
      </c>
    </row>
    <row r="141" spans="1:22" x14ac:dyDescent="0.2">
      <c r="A141" s="84"/>
      <c r="B141" s="285" t="s">
        <v>302</v>
      </c>
      <c r="C141" s="163" t="s">
        <v>302</v>
      </c>
      <c r="D141" s="163" t="s">
        <v>302</v>
      </c>
      <c r="E141" s="163" t="s">
        <v>302</v>
      </c>
      <c r="F141" s="163" t="s">
        <v>302</v>
      </c>
      <c r="G141" s="163" t="s">
        <v>302</v>
      </c>
      <c r="H141" s="163" t="s">
        <v>302</v>
      </c>
      <c r="I141" s="163" t="s">
        <v>302</v>
      </c>
      <c r="J141" s="163" t="s">
        <v>302</v>
      </c>
      <c r="K141" s="104"/>
      <c r="L141" s="285"/>
      <c r="M141" s="163" t="s">
        <v>302</v>
      </c>
      <c r="N141" s="165" t="s">
        <v>302</v>
      </c>
      <c r="O141" s="165" t="s">
        <v>302</v>
      </c>
      <c r="P141" s="165" t="s">
        <v>302</v>
      </c>
      <c r="Q141" s="166" t="s">
        <v>302</v>
      </c>
      <c r="R141" s="167" t="s">
        <v>302</v>
      </c>
      <c r="S141" s="165" t="s">
        <v>302</v>
      </c>
      <c r="T141" s="165" t="s">
        <v>302</v>
      </c>
      <c r="U141" s="165" t="s">
        <v>302</v>
      </c>
      <c r="V141" s="168" t="s">
        <v>302</v>
      </c>
    </row>
    <row r="142" spans="1:22" x14ac:dyDescent="0.2">
      <c r="A142" s="84"/>
      <c r="B142" s="285" t="s">
        <v>302</v>
      </c>
      <c r="C142" s="163" t="s">
        <v>302</v>
      </c>
      <c r="D142" s="163" t="s">
        <v>302</v>
      </c>
      <c r="E142" s="163" t="s">
        <v>302</v>
      </c>
      <c r="F142" s="163" t="s">
        <v>302</v>
      </c>
      <c r="G142" s="163" t="s">
        <v>302</v>
      </c>
      <c r="H142" s="163" t="s">
        <v>302</v>
      </c>
      <c r="I142" s="163" t="s">
        <v>302</v>
      </c>
      <c r="J142" s="163" t="s">
        <v>302</v>
      </c>
      <c r="K142" s="104"/>
      <c r="L142" s="285"/>
      <c r="M142" s="163" t="s">
        <v>302</v>
      </c>
      <c r="N142" s="165" t="s">
        <v>302</v>
      </c>
      <c r="O142" s="165" t="s">
        <v>302</v>
      </c>
      <c r="P142" s="165" t="s">
        <v>302</v>
      </c>
      <c r="Q142" s="166" t="s">
        <v>302</v>
      </c>
      <c r="R142" s="167" t="s">
        <v>302</v>
      </c>
      <c r="S142" s="165" t="s">
        <v>302</v>
      </c>
      <c r="T142" s="165" t="s">
        <v>302</v>
      </c>
      <c r="U142" s="165" t="s">
        <v>302</v>
      </c>
      <c r="V142" s="168" t="s">
        <v>302</v>
      </c>
    </row>
    <row r="143" spans="1:22" x14ac:dyDescent="0.2">
      <c r="A143" s="84"/>
      <c r="B143" s="285" t="s">
        <v>302</v>
      </c>
      <c r="C143" s="163" t="s">
        <v>302</v>
      </c>
      <c r="D143" s="163" t="s">
        <v>302</v>
      </c>
      <c r="E143" s="163" t="s">
        <v>302</v>
      </c>
      <c r="F143" s="163" t="s">
        <v>302</v>
      </c>
      <c r="G143" s="163" t="s">
        <v>302</v>
      </c>
      <c r="H143" s="163" t="s">
        <v>302</v>
      </c>
      <c r="I143" s="163" t="s">
        <v>302</v>
      </c>
      <c r="J143" s="163" t="s">
        <v>302</v>
      </c>
      <c r="K143" s="104"/>
      <c r="L143" s="285"/>
      <c r="M143" s="163" t="s">
        <v>302</v>
      </c>
      <c r="N143" s="165" t="s">
        <v>302</v>
      </c>
      <c r="O143" s="165" t="s">
        <v>302</v>
      </c>
      <c r="P143" s="165" t="s">
        <v>302</v>
      </c>
      <c r="Q143" s="166" t="s">
        <v>302</v>
      </c>
      <c r="R143" s="167" t="s">
        <v>302</v>
      </c>
      <c r="S143" s="165" t="s">
        <v>302</v>
      </c>
      <c r="T143" s="165" t="s">
        <v>302</v>
      </c>
      <c r="U143" s="165" t="s">
        <v>302</v>
      </c>
      <c r="V143" s="168" t="s">
        <v>302</v>
      </c>
    </row>
    <row r="144" spans="1:22" x14ac:dyDescent="0.2">
      <c r="A144" s="84"/>
      <c r="B144" s="285" t="s">
        <v>302</v>
      </c>
      <c r="C144" s="163" t="s">
        <v>302</v>
      </c>
      <c r="D144" s="163" t="s">
        <v>302</v>
      </c>
      <c r="E144" s="163" t="s">
        <v>302</v>
      </c>
      <c r="F144" s="163" t="s">
        <v>302</v>
      </c>
      <c r="G144" s="163" t="s">
        <v>302</v>
      </c>
      <c r="H144" s="163" t="s">
        <v>302</v>
      </c>
      <c r="I144" s="163" t="s">
        <v>302</v>
      </c>
      <c r="J144" s="163" t="s">
        <v>302</v>
      </c>
      <c r="K144" s="104"/>
      <c r="L144" s="285"/>
      <c r="M144" s="163" t="s">
        <v>302</v>
      </c>
      <c r="N144" s="165" t="s">
        <v>302</v>
      </c>
      <c r="O144" s="165" t="s">
        <v>302</v>
      </c>
      <c r="P144" s="165" t="s">
        <v>302</v>
      </c>
      <c r="Q144" s="166" t="s">
        <v>302</v>
      </c>
      <c r="R144" s="167" t="s">
        <v>302</v>
      </c>
      <c r="S144" s="165" t="s">
        <v>302</v>
      </c>
      <c r="T144" s="165" t="s">
        <v>302</v>
      </c>
      <c r="U144" s="165" t="s">
        <v>302</v>
      </c>
      <c r="V144" s="168" t="s">
        <v>302</v>
      </c>
    </row>
    <row r="145" spans="1:22" x14ac:dyDescent="0.2">
      <c r="A145" s="84"/>
      <c r="B145" s="285" t="s">
        <v>302</v>
      </c>
      <c r="C145" s="163" t="s">
        <v>302</v>
      </c>
      <c r="D145" s="163" t="s">
        <v>302</v>
      </c>
      <c r="E145" s="163" t="s">
        <v>302</v>
      </c>
      <c r="F145" s="163" t="s">
        <v>302</v>
      </c>
      <c r="G145" s="163" t="s">
        <v>302</v>
      </c>
      <c r="H145" s="163" t="s">
        <v>302</v>
      </c>
      <c r="I145" s="163" t="s">
        <v>302</v>
      </c>
      <c r="J145" s="163" t="s">
        <v>302</v>
      </c>
      <c r="K145" s="104"/>
      <c r="L145" s="285"/>
      <c r="M145" s="163" t="s">
        <v>302</v>
      </c>
      <c r="N145" s="165" t="s">
        <v>302</v>
      </c>
      <c r="O145" s="165" t="s">
        <v>302</v>
      </c>
      <c r="P145" s="165" t="s">
        <v>302</v>
      </c>
      <c r="Q145" s="166" t="s">
        <v>302</v>
      </c>
      <c r="R145" s="167" t="s">
        <v>302</v>
      </c>
      <c r="S145" s="165" t="s">
        <v>302</v>
      </c>
      <c r="T145" s="165" t="s">
        <v>302</v>
      </c>
      <c r="U145" s="165" t="s">
        <v>302</v>
      </c>
      <c r="V145" s="168" t="s">
        <v>302</v>
      </c>
    </row>
    <row r="146" spans="1:22" x14ac:dyDescent="0.2">
      <c r="A146" s="84"/>
      <c r="B146" s="285" t="s">
        <v>302</v>
      </c>
      <c r="C146" s="163" t="s">
        <v>302</v>
      </c>
      <c r="D146" s="163" t="s">
        <v>302</v>
      </c>
      <c r="E146" s="163" t="s">
        <v>302</v>
      </c>
      <c r="F146" s="163" t="s">
        <v>302</v>
      </c>
      <c r="G146" s="163" t="s">
        <v>302</v>
      </c>
      <c r="H146" s="163" t="s">
        <v>302</v>
      </c>
      <c r="I146" s="163" t="s">
        <v>302</v>
      </c>
      <c r="J146" s="163" t="s">
        <v>302</v>
      </c>
      <c r="K146" s="104"/>
      <c r="L146" s="285"/>
      <c r="M146" s="163" t="s">
        <v>302</v>
      </c>
      <c r="N146" s="165" t="s">
        <v>302</v>
      </c>
      <c r="O146" s="165" t="s">
        <v>302</v>
      </c>
      <c r="P146" s="165" t="s">
        <v>302</v>
      </c>
      <c r="Q146" s="166" t="s">
        <v>302</v>
      </c>
      <c r="R146" s="167" t="s">
        <v>302</v>
      </c>
      <c r="S146" s="165" t="s">
        <v>302</v>
      </c>
      <c r="T146" s="165" t="s">
        <v>302</v>
      </c>
      <c r="U146" s="165" t="s">
        <v>302</v>
      </c>
      <c r="V146" s="168" t="s">
        <v>302</v>
      </c>
    </row>
    <row r="147" spans="1:22" x14ac:dyDescent="0.2">
      <c r="A147" s="84"/>
      <c r="B147" s="285" t="s">
        <v>302</v>
      </c>
      <c r="C147" s="163" t="s">
        <v>302</v>
      </c>
      <c r="D147" s="163" t="s">
        <v>302</v>
      </c>
      <c r="E147" s="163" t="s">
        <v>302</v>
      </c>
      <c r="F147" s="163" t="s">
        <v>302</v>
      </c>
      <c r="G147" s="163" t="s">
        <v>302</v>
      </c>
      <c r="H147" s="163" t="s">
        <v>302</v>
      </c>
      <c r="I147" s="163" t="s">
        <v>302</v>
      </c>
      <c r="J147" s="163" t="s">
        <v>302</v>
      </c>
      <c r="K147" s="104"/>
      <c r="L147" s="285"/>
      <c r="M147" s="163" t="s">
        <v>302</v>
      </c>
      <c r="N147" s="165" t="s">
        <v>302</v>
      </c>
      <c r="O147" s="165" t="s">
        <v>302</v>
      </c>
      <c r="P147" s="165" t="s">
        <v>302</v>
      </c>
      <c r="Q147" s="166" t="s">
        <v>302</v>
      </c>
      <c r="R147" s="167" t="s">
        <v>302</v>
      </c>
      <c r="S147" s="165" t="s">
        <v>302</v>
      </c>
      <c r="T147" s="165" t="s">
        <v>302</v>
      </c>
      <c r="U147" s="165" t="s">
        <v>302</v>
      </c>
      <c r="V147" s="168" t="s">
        <v>302</v>
      </c>
    </row>
    <row r="148" spans="1:22" x14ac:dyDescent="0.2">
      <c r="A148" s="84"/>
      <c r="B148" s="285" t="s">
        <v>302</v>
      </c>
      <c r="C148" s="163" t="s">
        <v>302</v>
      </c>
      <c r="D148" s="163" t="s">
        <v>302</v>
      </c>
      <c r="E148" s="163" t="s">
        <v>302</v>
      </c>
      <c r="F148" s="163" t="s">
        <v>302</v>
      </c>
      <c r="G148" s="163" t="s">
        <v>302</v>
      </c>
      <c r="H148" s="163" t="s">
        <v>302</v>
      </c>
      <c r="I148" s="163" t="s">
        <v>302</v>
      </c>
      <c r="J148" s="163" t="s">
        <v>302</v>
      </c>
      <c r="K148" s="104"/>
      <c r="L148" s="285"/>
      <c r="M148" s="163" t="s">
        <v>302</v>
      </c>
      <c r="N148" s="165" t="s">
        <v>302</v>
      </c>
      <c r="O148" s="165" t="s">
        <v>302</v>
      </c>
      <c r="P148" s="165" t="s">
        <v>302</v>
      </c>
      <c r="Q148" s="166" t="s">
        <v>302</v>
      </c>
      <c r="R148" s="167" t="s">
        <v>302</v>
      </c>
      <c r="S148" s="165" t="s">
        <v>302</v>
      </c>
      <c r="T148" s="165" t="s">
        <v>302</v>
      </c>
      <c r="U148" s="165" t="s">
        <v>302</v>
      </c>
      <c r="V148" s="168" t="s">
        <v>302</v>
      </c>
    </row>
    <row r="149" spans="1:22" x14ac:dyDescent="0.2">
      <c r="A149" s="84"/>
      <c r="B149" s="285" t="s">
        <v>302</v>
      </c>
      <c r="C149" s="163" t="s">
        <v>302</v>
      </c>
      <c r="D149" s="163" t="s">
        <v>302</v>
      </c>
      <c r="E149" s="163" t="s">
        <v>302</v>
      </c>
      <c r="F149" s="163" t="s">
        <v>302</v>
      </c>
      <c r="G149" s="163" t="s">
        <v>302</v>
      </c>
      <c r="H149" s="163" t="s">
        <v>302</v>
      </c>
      <c r="I149" s="163" t="s">
        <v>302</v>
      </c>
      <c r="J149" s="163" t="s">
        <v>302</v>
      </c>
      <c r="K149" s="104"/>
      <c r="L149" s="285"/>
      <c r="M149" s="163" t="s">
        <v>302</v>
      </c>
      <c r="N149" s="165" t="s">
        <v>302</v>
      </c>
      <c r="O149" s="165" t="s">
        <v>302</v>
      </c>
      <c r="P149" s="165" t="s">
        <v>302</v>
      </c>
      <c r="Q149" s="166" t="s">
        <v>302</v>
      </c>
      <c r="R149" s="167" t="s">
        <v>302</v>
      </c>
      <c r="S149" s="165" t="s">
        <v>302</v>
      </c>
      <c r="T149" s="165" t="s">
        <v>302</v>
      </c>
      <c r="U149" s="165" t="s">
        <v>302</v>
      </c>
      <c r="V149" s="168" t="s">
        <v>302</v>
      </c>
    </row>
    <row r="150" spans="1:22" x14ac:dyDescent="0.2">
      <c r="A150" s="84"/>
      <c r="B150" s="285" t="s">
        <v>302</v>
      </c>
      <c r="C150" s="163" t="s">
        <v>302</v>
      </c>
      <c r="D150" s="163" t="s">
        <v>302</v>
      </c>
      <c r="E150" s="163" t="s">
        <v>302</v>
      </c>
      <c r="F150" s="163" t="s">
        <v>302</v>
      </c>
      <c r="G150" s="163" t="s">
        <v>302</v>
      </c>
      <c r="H150" s="163" t="s">
        <v>302</v>
      </c>
      <c r="I150" s="163" t="s">
        <v>302</v>
      </c>
      <c r="J150" s="163" t="s">
        <v>302</v>
      </c>
      <c r="K150" s="104"/>
      <c r="L150" s="285"/>
      <c r="M150" s="163" t="s">
        <v>302</v>
      </c>
      <c r="N150" s="165" t="s">
        <v>302</v>
      </c>
      <c r="O150" s="165" t="s">
        <v>302</v>
      </c>
      <c r="P150" s="165" t="s">
        <v>302</v>
      </c>
      <c r="Q150" s="166" t="s">
        <v>302</v>
      </c>
      <c r="R150" s="167" t="s">
        <v>302</v>
      </c>
      <c r="S150" s="165" t="s">
        <v>302</v>
      </c>
      <c r="T150" s="165" t="s">
        <v>302</v>
      </c>
      <c r="U150" s="165" t="s">
        <v>302</v>
      </c>
      <c r="V150" s="168" t="s">
        <v>302</v>
      </c>
    </row>
    <row r="151" spans="1:22" x14ac:dyDescent="0.2">
      <c r="A151" s="84"/>
      <c r="B151" s="285" t="s">
        <v>302</v>
      </c>
      <c r="C151" s="163" t="s">
        <v>302</v>
      </c>
      <c r="D151" s="163" t="s">
        <v>302</v>
      </c>
      <c r="E151" s="163" t="s">
        <v>302</v>
      </c>
      <c r="F151" s="163" t="s">
        <v>302</v>
      </c>
      <c r="G151" s="163" t="s">
        <v>302</v>
      </c>
      <c r="H151" s="163" t="s">
        <v>302</v>
      </c>
      <c r="I151" s="163" t="s">
        <v>302</v>
      </c>
      <c r="J151" s="163" t="s">
        <v>302</v>
      </c>
      <c r="K151" s="104"/>
      <c r="L151" s="285"/>
      <c r="M151" s="163" t="s">
        <v>302</v>
      </c>
      <c r="N151" s="165" t="s">
        <v>302</v>
      </c>
      <c r="O151" s="165" t="s">
        <v>302</v>
      </c>
      <c r="P151" s="165" t="s">
        <v>302</v>
      </c>
      <c r="Q151" s="166" t="s">
        <v>302</v>
      </c>
      <c r="R151" s="167" t="s">
        <v>302</v>
      </c>
      <c r="S151" s="165" t="s">
        <v>302</v>
      </c>
      <c r="T151" s="165" t="s">
        <v>302</v>
      </c>
      <c r="U151" s="165" t="s">
        <v>302</v>
      </c>
      <c r="V151" s="168" t="s">
        <v>302</v>
      </c>
    </row>
    <row r="152" spans="1:22" x14ac:dyDescent="0.2">
      <c r="A152" s="84"/>
      <c r="B152" s="285" t="s">
        <v>302</v>
      </c>
      <c r="C152" s="163" t="s">
        <v>302</v>
      </c>
      <c r="D152" s="163" t="s">
        <v>302</v>
      </c>
      <c r="E152" s="163" t="s">
        <v>302</v>
      </c>
      <c r="F152" s="163" t="s">
        <v>302</v>
      </c>
      <c r="G152" s="163" t="s">
        <v>302</v>
      </c>
      <c r="H152" s="163" t="s">
        <v>302</v>
      </c>
      <c r="I152" s="163" t="s">
        <v>302</v>
      </c>
      <c r="J152" s="163" t="s">
        <v>302</v>
      </c>
      <c r="K152" s="104"/>
      <c r="L152" s="285"/>
      <c r="M152" s="163" t="s">
        <v>302</v>
      </c>
      <c r="N152" s="165" t="s">
        <v>302</v>
      </c>
      <c r="O152" s="165" t="s">
        <v>302</v>
      </c>
      <c r="P152" s="165" t="s">
        <v>302</v>
      </c>
      <c r="Q152" s="166" t="s">
        <v>302</v>
      </c>
      <c r="R152" s="167" t="s">
        <v>302</v>
      </c>
      <c r="S152" s="165" t="s">
        <v>302</v>
      </c>
      <c r="T152" s="165" t="s">
        <v>302</v>
      </c>
      <c r="U152" s="165" t="s">
        <v>302</v>
      </c>
      <c r="V152" s="168" t="s">
        <v>302</v>
      </c>
    </row>
    <row r="153" spans="1:22" x14ac:dyDescent="0.2">
      <c r="A153" s="84"/>
      <c r="B153" s="285" t="s">
        <v>302</v>
      </c>
      <c r="C153" s="163" t="s">
        <v>302</v>
      </c>
      <c r="D153" s="163" t="s">
        <v>302</v>
      </c>
      <c r="E153" s="163" t="s">
        <v>302</v>
      </c>
      <c r="F153" s="163" t="s">
        <v>302</v>
      </c>
      <c r="G153" s="163" t="s">
        <v>302</v>
      </c>
      <c r="H153" s="163" t="s">
        <v>302</v>
      </c>
      <c r="I153" s="163" t="s">
        <v>302</v>
      </c>
      <c r="J153" s="163" t="s">
        <v>302</v>
      </c>
      <c r="K153" s="104"/>
      <c r="L153" s="285"/>
      <c r="M153" s="163" t="s">
        <v>302</v>
      </c>
      <c r="N153" s="165" t="s">
        <v>302</v>
      </c>
      <c r="O153" s="165" t="s">
        <v>302</v>
      </c>
      <c r="P153" s="165" t="s">
        <v>302</v>
      </c>
      <c r="Q153" s="166" t="s">
        <v>302</v>
      </c>
      <c r="R153" s="167" t="s">
        <v>302</v>
      </c>
      <c r="S153" s="165" t="s">
        <v>302</v>
      </c>
      <c r="T153" s="165" t="s">
        <v>302</v>
      </c>
      <c r="U153" s="165" t="s">
        <v>302</v>
      </c>
      <c r="V153" s="168" t="s">
        <v>302</v>
      </c>
    </row>
    <row r="154" spans="1:22" x14ac:dyDescent="0.2">
      <c r="A154" s="84"/>
      <c r="B154" s="285" t="s">
        <v>302</v>
      </c>
      <c r="C154" s="163" t="s">
        <v>302</v>
      </c>
      <c r="D154" s="163" t="s">
        <v>302</v>
      </c>
      <c r="E154" s="163" t="s">
        <v>302</v>
      </c>
      <c r="F154" s="163" t="s">
        <v>302</v>
      </c>
      <c r="G154" s="163" t="s">
        <v>302</v>
      </c>
      <c r="H154" s="163" t="s">
        <v>302</v>
      </c>
      <c r="I154" s="163" t="s">
        <v>302</v>
      </c>
      <c r="J154" s="163" t="s">
        <v>302</v>
      </c>
      <c r="K154" s="104"/>
      <c r="L154" s="285"/>
      <c r="M154" s="163" t="s">
        <v>302</v>
      </c>
      <c r="N154" s="165" t="s">
        <v>302</v>
      </c>
      <c r="O154" s="165" t="s">
        <v>302</v>
      </c>
      <c r="P154" s="165" t="s">
        <v>302</v>
      </c>
      <c r="Q154" s="166" t="s">
        <v>302</v>
      </c>
      <c r="R154" s="167" t="s">
        <v>302</v>
      </c>
      <c r="S154" s="165" t="s">
        <v>302</v>
      </c>
      <c r="T154" s="165" t="s">
        <v>302</v>
      </c>
      <c r="U154" s="165" t="s">
        <v>302</v>
      </c>
      <c r="V154" s="168" t="s">
        <v>302</v>
      </c>
    </row>
    <row r="155" spans="1:22" x14ac:dyDescent="0.2">
      <c r="A155" s="84"/>
      <c r="B155" s="285" t="s">
        <v>302</v>
      </c>
      <c r="C155" s="163" t="s">
        <v>302</v>
      </c>
      <c r="D155" s="163" t="s">
        <v>302</v>
      </c>
      <c r="E155" s="163" t="s">
        <v>302</v>
      </c>
      <c r="F155" s="163" t="s">
        <v>302</v>
      </c>
      <c r="G155" s="163" t="s">
        <v>302</v>
      </c>
      <c r="H155" s="163" t="s">
        <v>302</v>
      </c>
      <c r="I155" s="163" t="s">
        <v>302</v>
      </c>
      <c r="J155" s="163" t="s">
        <v>302</v>
      </c>
      <c r="K155" s="104"/>
      <c r="L155" s="285"/>
      <c r="M155" s="163" t="s">
        <v>302</v>
      </c>
      <c r="N155" s="165" t="s">
        <v>302</v>
      </c>
      <c r="O155" s="165" t="s">
        <v>302</v>
      </c>
      <c r="P155" s="165" t="s">
        <v>302</v>
      </c>
      <c r="Q155" s="166" t="s">
        <v>302</v>
      </c>
      <c r="R155" s="167" t="s">
        <v>302</v>
      </c>
      <c r="S155" s="165" t="s">
        <v>302</v>
      </c>
      <c r="T155" s="165" t="s">
        <v>302</v>
      </c>
      <c r="U155" s="165" t="s">
        <v>302</v>
      </c>
      <c r="V155" s="168" t="s">
        <v>302</v>
      </c>
    </row>
    <row r="156" spans="1:22" x14ac:dyDescent="0.2">
      <c r="A156" s="84"/>
      <c r="B156" s="285" t="s">
        <v>302</v>
      </c>
      <c r="C156" s="163" t="s">
        <v>302</v>
      </c>
      <c r="D156" s="163" t="s">
        <v>302</v>
      </c>
      <c r="E156" s="163" t="s">
        <v>302</v>
      </c>
      <c r="F156" s="163" t="s">
        <v>302</v>
      </c>
      <c r="G156" s="163" t="s">
        <v>302</v>
      </c>
      <c r="H156" s="163" t="s">
        <v>302</v>
      </c>
      <c r="I156" s="163" t="s">
        <v>302</v>
      </c>
      <c r="J156" s="163" t="s">
        <v>302</v>
      </c>
      <c r="K156" s="104"/>
      <c r="L156" s="285"/>
      <c r="M156" s="163" t="s">
        <v>302</v>
      </c>
      <c r="N156" s="165" t="s">
        <v>302</v>
      </c>
      <c r="O156" s="165" t="s">
        <v>302</v>
      </c>
      <c r="P156" s="165" t="s">
        <v>302</v>
      </c>
      <c r="Q156" s="166" t="s">
        <v>302</v>
      </c>
      <c r="R156" s="167" t="s">
        <v>302</v>
      </c>
      <c r="S156" s="165" t="s">
        <v>302</v>
      </c>
      <c r="T156" s="165" t="s">
        <v>302</v>
      </c>
      <c r="U156" s="165" t="s">
        <v>302</v>
      </c>
      <c r="V156" s="168" t="s">
        <v>302</v>
      </c>
    </row>
    <row r="157" spans="1:22" x14ac:dyDescent="0.2">
      <c r="A157" s="84"/>
      <c r="B157" s="285" t="s">
        <v>302</v>
      </c>
      <c r="C157" s="163" t="s">
        <v>302</v>
      </c>
      <c r="D157" s="163" t="s">
        <v>302</v>
      </c>
      <c r="E157" s="163" t="s">
        <v>302</v>
      </c>
      <c r="F157" s="163" t="s">
        <v>302</v>
      </c>
      <c r="G157" s="163" t="s">
        <v>302</v>
      </c>
      <c r="H157" s="163" t="s">
        <v>302</v>
      </c>
      <c r="I157" s="163" t="s">
        <v>302</v>
      </c>
      <c r="J157" s="163" t="s">
        <v>302</v>
      </c>
      <c r="K157" s="104"/>
      <c r="L157" s="285"/>
      <c r="M157" s="163" t="s">
        <v>302</v>
      </c>
      <c r="N157" s="165" t="s">
        <v>302</v>
      </c>
      <c r="O157" s="165" t="s">
        <v>302</v>
      </c>
      <c r="P157" s="165" t="s">
        <v>302</v>
      </c>
      <c r="Q157" s="166" t="s">
        <v>302</v>
      </c>
      <c r="R157" s="167" t="s">
        <v>302</v>
      </c>
      <c r="S157" s="165" t="s">
        <v>302</v>
      </c>
      <c r="T157" s="165" t="s">
        <v>302</v>
      </c>
      <c r="U157" s="165" t="s">
        <v>302</v>
      </c>
      <c r="V157" s="168" t="s">
        <v>302</v>
      </c>
    </row>
    <row r="158" spans="1:22" x14ac:dyDescent="0.2">
      <c r="A158" s="84"/>
      <c r="B158" s="285" t="s">
        <v>302</v>
      </c>
      <c r="C158" s="163" t="s">
        <v>302</v>
      </c>
      <c r="D158" s="163" t="s">
        <v>302</v>
      </c>
      <c r="E158" s="163" t="s">
        <v>302</v>
      </c>
      <c r="F158" s="163" t="s">
        <v>302</v>
      </c>
      <c r="G158" s="163" t="s">
        <v>302</v>
      </c>
      <c r="H158" s="163" t="s">
        <v>302</v>
      </c>
      <c r="I158" s="163" t="s">
        <v>302</v>
      </c>
      <c r="J158" s="163" t="s">
        <v>302</v>
      </c>
      <c r="K158" s="104"/>
      <c r="L158" s="285"/>
      <c r="M158" s="163" t="s">
        <v>302</v>
      </c>
      <c r="N158" s="165" t="s">
        <v>302</v>
      </c>
      <c r="O158" s="165" t="s">
        <v>302</v>
      </c>
      <c r="P158" s="165" t="s">
        <v>302</v>
      </c>
      <c r="Q158" s="166" t="s">
        <v>302</v>
      </c>
      <c r="R158" s="167" t="s">
        <v>302</v>
      </c>
      <c r="S158" s="165" t="s">
        <v>302</v>
      </c>
      <c r="T158" s="165" t="s">
        <v>302</v>
      </c>
      <c r="U158" s="165" t="s">
        <v>302</v>
      </c>
      <c r="V158" s="168" t="s">
        <v>302</v>
      </c>
    </row>
    <row r="159" spans="1:22" x14ac:dyDescent="0.2">
      <c r="A159" s="84"/>
      <c r="B159" s="285" t="s">
        <v>302</v>
      </c>
      <c r="C159" s="163" t="s">
        <v>302</v>
      </c>
      <c r="D159" s="163" t="s">
        <v>302</v>
      </c>
      <c r="E159" s="163" t="s">
        <v>302</v>
      </c>
      <c r="F159" s="163" t="s">
        <v>302</v>
      </c>
      <c r="G159" s="163" t="s">
        <v>302</v>
      </c>
      <c r="H159" s="163" t="s">
        <v>302</v>
      </c>
      <c r="I159" s="163" t="s">
        <v>302</v>
      </c>
      <c r="J159" s="163" t="s">
        <v>302</v>
      </c>
      <c r="K159" s="104"/>
      <c r="L159" s="285"/>
      <c r="M159" s="163" t="s">
        <v>302</v>
      </c>
      <c r="N159" s="165" t="s">
        <v>302</v>
      </c>
      <c r="O159" s="165" t="s">
        <v>302</v>
      </c>
      <c r="P159" s="165" t="s">
        <v>302</v>
      </c>
      <c r="Q159" s="166" t="s">
        <v>302</v>
      </c>
      <c r="R159" s="167" t="s">
        <v>302</v>
      </c>
      <c r="S159" s="165" t="s">
        <v>302</v>
      </c>
      <c r="T159" s="165" t="s">
        <v>302</v>
      </c>
      <c r="U159" s="165" t="s">
        <v>302</v>
      </c>
      <c r="V159" s="168" t="s">
        <v>302</v>
      </c>
    </row>
    <row r="160" spans="1:22" x14ac:dyDescent="0.2">
      <c r="A160" s="84"/>
      <c r="B160" s="285" t="s">
        <v>302</v>
      </c>
      <c r="C160" s="163" t="s">
        <v>302</v>
      </c>
      <c r="D160" s="163" t="s">
        <v>302</v>
      </c>
      <c r="E160" s="163" t="s">
        <v>302</v>
      </c>
      <c r="F160" s="163" t="s">
        <v>302</v>
      </c>
      <c r="G160" s="163" t="s">
        <v>302</v>
      </c>
      <c r="H160" s="163" t="s">
        <v>302</v>
      </c>
      <c r="I160" s="163" t="s">
        <v>302</v>
      </c>
      <c r="J160" s="163" t="s">
        <v>302</v>
      </c>
      <c r="K160" s="104"/>
      <c r="L160" s="285"/>
      <c r="M160" s="163" t="s">
        <v>302</v>
      </c>
      <c r="N160" s="165" t="s">
        <v>302</v>
      </c>
      <c r="O160" s="165" t="s">
        <v>302</v>
      </c>
      <c r="P160" s="165" t="s">
        <v>302</v>
      </c>
      <c r="Q160" s="166" t="s">
        <v>302</v>
      </c>
      <c r="R160" s="167" t="s">
        <v>302</v>
      </c>
      <c r="S160" s="165" t="s">
        <v>302</v>
      </c>
      <c r="T160" s="165" t="s">
        <v>302</v>
      </c>
      <c r="U160" s="165" t="s">
        <v>302</v>
      </c>
      <c r="V160" s="168" t="s">
        <v>302</v>
      </c>
    </row>
    <row r="161" spans="1:22" x14ac:dyDescent="0.2">
      <c r="A161" s="84"/>
      <c r="B161" s="285" t="s">
        <v>302</v>
      </c>
      <c r="C161" s="163" t="s">
        <v>302</v>
      </c>
      <c r="D161" s="163" t="s">
        <v>302</v>
      </c>
      <c r="E161" s="163" t="s">
        <v>302</v>
      </c>
      <c r="F161" s="163" t="s">
        <v>302</v>
      </c>
      <c r="G161" s="163" t="s">
        <v>302</v>
      </c>
      <c r="H161" s="163" t="s">
        <v>302</v>
      </c>
      <c r="I161" s="163" t="s">
        <v>302</v>
      </c>
      <c r="J161" s="163" t="s">
        <v>302</v>
      </c>
      <c r="K161" s="104"/>
      <c r="L161" s="285"/>
      <c r="M161" s="163" t="s">
        <v>302</v>
      </c>
      <c r="N161" s="165" t="s">
        <v>302</v>
      </c>
      <c r="O161" s="165" t="s">
        <v>302</v>
      </c>
      <c r="P161" s="165" t="s">
        <v>302</v>
      </c>
      <c r="Q161" s="166" t="s">
        <v>302</v>
      </c>
      <c r="R161" s="167" t="s">
        <v>302</v>
      </c>
      <c r="S161" s="165" t="s">
        <v>302</v>
      </c>
      <c r="T161" s="165" t="s">
        <v>302</v>
      </c>
      <c r="U161" s="165" t="s">
        <v>302</v>
      </c>
      <c r="V161" s="168" t="s">
        <v>302</v>
      </c>
    </row>
    <row r="162" spans="1:22" x14ac:dyDescent="0.2">
      <c r="A162" s="84"/>
      <c r="B162" s="285" t="s">
        <v>302</v>
      </c>
      <c r="C162" s="163" t="s">
        <v>302</v>
      </c>
      <c r="D162" s="163" t="s">
        <v>302</v>
      </c>
      <c r="E162" s="163" t="s">
        <v>302</v>
      </c>
      <c r="F162" s="163" t="s">
        <v>302</v>
      </c>
      <c r="G162" s="163" t="s">
        <v>302</v>
      </c>
      <c r="H162" s="163" t="s">
        <v>302</v>
      </c>
      <c r="I162" s="163" t="s">
        <v>302</v>
      </c>
      <c r="J162" s="163" t="s">
        <v>302</v>
      </c>
      <c r="K162" s="104"/>
      <c r="L162" s="285"/>
      <c r="M162" s="163" t="s">
        <v>302</v>
      </c>
      <c r="N162" s="165" t="s">
        <v>302</v>
      </c>
      <c r="O162" s="165" t="s">
        <v>302</v>
      </c>
      <c r="P162" s="165" t="s">
        <v>302</v>
      </c>
      <c r="Q162" s="166" t="s">
        <v>302</v>
      </c>
      <c r="R162" s="167" t="s">
        <v>302</v>
      </c>
      <c r="S162" s="165" t="s">
        <v>302</v>
      </c>
      <c r="T162" s="165" t="s">
        <v>302</v>
      </c>
      <c r="U162" s="165" t="s">
        <v>302</v>
      </c>
      <c r="V162" s="168" t="s">
        <v>302</v>
      </c>
    </row>
    <row r="163" spans="1:22" x14ac:dyDescent="0.2">
      <c r="A163" s="84"/>
      <c r="B163" s="285" t="s">
        <v>302</v>
      </c>
      <c r="C163" s="163" t="s">
        <v>302</v>
      </c>
      <c r="D163" s="163" t="s">
        <v>302</v>
      </c>
      <c r="E163" s="163" t="s">
        <v>302</v>
      </c>
      <c r="F163" s="163" t="s">
        <v>302</v>
      </c>
      <c r="G163" s="163" t="s">
        <v>302</v>
      </c>
      <c r="H163" s="163" t="s">
        <v>302</v>
      </c>
      <c r="I163" s="163" t="s">
        <v>302</v>
      </c>
      <c r="J163" s="163" t="s">
        <v>302</v>
      </c>
      <c r="K163" s="104"/>
      <c r="L163" s="285"/>
      <c r="M163" s="163" t="s">
        <v>302</v>
      </c>
      <c r="N163" s="165" t="s">
        <v>302</v>
      </c>
      <c r="O163" s="165" t="s">
        <v>302</v>
      </c>
      <c r="P163" s="165" t="s">
        <v>302</v>
      </c>
      <c r="Q163" s="166" t="s">
        <v>302</v>
      </c>
      <c r="R163" s="167" t="s">
        <v>302</v>
      </c>
      <c r="S163" s="165" t="s">
        <v>302</v>
      </c>
      <c r="T163" s="165" t="s">
        <v>302</v>
      </c>
      <c r="U163" s="165" t="s">
        <v>302</v>
      </c>
      <c r="V163" s="168" t="s">
        <v>302</v>
      </c>
    </row>
    <row r="164" spans="1:22" x14ac:dyDescent="0.2">
      <c r="A164" s="84"/>
      <c r="B164" s="285" t="s">
        <v>302</v>
      </c>
      <c r="C164" s="163" t="s">
        <v>302</v>
      </c>
      <c r="D164" s="163" t="s">
        <v>302</v>
      </c>
      <c r="E164" s="163" t="s">
        <v>302</v>
      </c>
      <c r="F164" s="163" t="s">
        <v>302</v>
      </c>
      <c r="G164" s="163" t="s">
        <v>302</v>
      </c>
      <c r="H164" s="163" t="s">
        <v>302</v>
      </c>
      <c r="I164" s="163" t="s">
        <v>302</v>
      </c>
      <c r="J164" s="163" t="s">
        <v>302</v>
      </c>
      <c r="K164" s="104"/>
      <c r="L164" s="285"/>
      <c r="M164" s="163" t="s">
        <v>302</v>
      </c>
      <c r="N164" s="165" t="s">
        <v>302</v>
      </c>
      <c r="O164" s="165" t="s">
        <v>302</v>
      </c>
      <c r="P164" s="165" t="s">
        <v>302</v>
      </c>
      <c r="Q164" s="166" t="s">
        <v>302</v>
      </c>
      <c r="R164" s="167" t="s">
        <v>302</v>
      </c>
      <c r="S164" s="165" t="s">
        <v>302</v>
      </c>
      <c r="T164" s="165" t="s">
        <v>302</v>
      </c>
      <c r="U164" s="165" t="s">
        <v>302</v>
      </c>
      <c r="V164" s="168" t="s">
        <v>302</v>
      </c>
    </row>
    <row r="165" spans="1:22" x14ac:dyDescent="0.2">
      <c r="A165" s="84"/>
      <c r="B165" s="285" t="s">
        <v>302</v>
      </c>
      <c r="C165" s="163" t="s">
        <v>302</v>
      </c>
      <c r="D165" s="163" t="s">
        <v>302</v>
      </c>
      <c r="E165" s="163" t="s">
        <v>302</v>
      </c>
      <c r="F165" s="163" t="s">
        <v>302</v>
      </c>
      <c r="G165" s="163" t="s">
        <v>302</v>
      </c>
      <c r="H165" s="163" t="s">
        <v>302</v>
      </c>
      <c r="I165" s="163" t="s">
        <v>302</v>
      </c>
      <c r="J165" s="163" t="s">
        <v>302</v>
      </c>
      <c r="K165" s="104"/>
      <c r="L165" s="285"/>
      <c r="M165" s="163" t="s">
        <v>302</v>
      </c>
      <c r="N165" s="165" t="s">
        <v>302</v>
      </c>
      <c r="O165" s="165" t="s">
        <v>302</v>
      </c>
      <c r="P165" s="165" t="s">
        <v>302</v>
      </c>
      <c r="Q165" s="166" t="s">
        <v>302</v>
      </c>
      <c r="R165" s="167" t="s">
        <v>302</v>
      </c>
      <c r="S165" s="165" t="s">
        <v>302</v>
      </c>
      <c r="T165" s="165" t="s">
        <v>302</v>
      </c>
      <c r="U165" s="165" t="s">
        <v>302</v>
      </c>
      <c r="V165" s="168" t="s">
        <v>302</v>
      </c>
    </row>
    <row r="166" spans="1:22" x14ac:dyDescent="0.2">
      <c r="A166" s="84"/>
      <c r="B166" s="285" t="s">
        <v>302</v>
      </c>
      <c r="C166" s="163" t="s">
        <v>302</v>
      </c>
      <c r="D166" s="163" t="s">
        <v>302</v>
      </c>
      <c r="E166" s="163" t="s">
        <v>302</v>
      </c>
      <c r="F166" s="163" t="s">
        <v>302</v>
      </c>
      <c r="G166" s="163" t="s">
        <v>302</v>
      </c>
      <c r="H166" s="163" t="s">
        <v>302</v>
      </c>
      <c r="I166" s="163" t="s">
        <v>302</v>
      </c>
      <c r="J166" s="163" t="s">
        <v>302</v>
      </c>
      <c r="K166" s="104"/>
      <c r="L166" s="285"/>
      <c r="M166" s="163" t="s">
        <v>302</v>
      </c>
      <c r="N166" s="165" t="s">
        <v>302</v>
      </c>
      <c r="O166" s="165" t="s">
        <v>302</v>
      </c>
      <c r="P166" s="165" t="s">
        <v>302</v>
      </c>
      <c r="Q166" s="166" t="s">
        <v>302</v>
      </c>
      <c r="R166" s="167" t="s">
        <v>302</v>
      </c>
      <c r="S166" s="165" t="s">
        <v>302</v>
      </c>
      <c r="T166" s="165" t="s">
        <v>302</v>
      </c>
      <c r="U166" s="165" t="s">
        <v>302</v>
      </c>
      <c r="V166" s="168" t="s">
        <v>302</v>
      </c>
    </row>
    <row r="167" spans="1:22" x14ac:dyDescent="0.2">
      <c r="A167" s="84"/>
      <c r="B167" s="285" t="s">
        <v>302</v>
      </c>
      <c r="C167" s="163" t="s">
        <v>302</v>
      </c>
      <c r="D167" s="163" t="s">
        <v>302</v>
      </c>
      <c r="E167" s="163" t="s">
        <v>302</v>
      </c>
      <c r="F167" s="163" t="s">
        <v>302</v>
      </c>
      <c r="G167" s="163" t="s">
        <v>302</v>
      </c>
      <c r="H167" s="163" t="s">
        <v>302</v>
      </c>
      <c r="I167" s="163" t="s">
        <v>302</v>
      </c>
      <c r="J167" s="163" t="s">
        <v>302</v>
      </c>
      <c r="K167" s="104"/>
      <c r="L167" s="285"/>
      <c r="M167" s="163" t="s">
        <v>302</v>
      </c>
      <c r="N167" s="165" t="s">
        <v>302</v>
      </c>
      <c r="O167" s="165" t="s">
        <v>302</v>
      </c>
      <c r="P167" s="165" t="s">
        <v>302</v>
      </c>
      <c r="Q167" s="166" t="s">
        <v>302</v>
      </c>
      <c r="R167" s="167" t="s">
        <v>302</v>
      </c>
      <c r="S167" s="165" t="s">
        <v>302</v>
      </c>
      <c r="T167" s="165" t="s">
        <v>302</v>
      </c>
      <c r="U167" s="165" t="s">
        <v>302</v>
      </c>
      <c r="V167" s="168" t="s">
        <v>302</v>
      </c>
    </row>
    <row r="168" spans="1:22" x14ac:dyDescent="0.2">
      <c r="A168" s="84"/>
      <c r="B168" s="285" t="s">
        <v>302</v>
      </c>
      <c r="C168" s="163" t="s">
        <v>302</v>
      </c>
      <c r="D168" s="163" t="s">
        <v>302</v>
      </c>
      <c r="E168" s="163" t="s">
        <v>302</v>
      </c>
      <c r="F168" s="163" t="s">
        <v>302</v>
      </c>
      <c r="G168" s="163" t="s">
        <v>302</v>
      </c>
      <c r="H168" s="163" t="s">
        <v>302</v>
      </c>
      <c r="I168" s="163" t="s">
        <v>302</v>
      </c>
      <c r="J168" s="163" t="s">
        <v>302</v>
      </c>
      <c r="K168" s="104"/>
      <c r="L168" s="285"/>
      <c r="M168" s="163" t="s">
        <v>302</v>
      </c>
      <c r="N168" s="165" t="s">
        <v>302</v>
      </c>
      <c r="O168" s="165" t="s">
        <v>302</v>
      </c>
      <c r="P168" s="165" t="s">
        <v>302</v>
      </c>
      <c r="Q168" s="166" t="s">
        <v>302</v>
      </c>
      <c r="R168" s="167" t="s">
        <v>302</v>
      </c>
      <c r="S168" s="165" t="s">
        <v>302</v>
      </c>
      <c r="T168" s="165" t="s">
        <v>302</v>
      </c>
      <c r="U168" s="165" t="s">
        <v>302</v>
      </c>
      <c r="V168" s="168" t="s">
        <v>302</v>
      </c>
    </row>
    <row r="169" spans="1:22" x14ac:dyDescent="0.2">
      <c r="A169" s="84"/>
      <c r="B169" s="285" t="s">
        <v>302</v>
      </c>
      <c r="C169" s="163" t="s">
        <v>302</v>
      </c>
      <c r="D169" s="163" t="s">
        <v>302</v>
      </c>
      <c r="E169" s="163" t="s">
        <v>302</v>
      </c>
      <c r="F169" s="163" t="s">
        <v>302</v>
      </c>
      <c r="G169" s="163" t="s">
        <v>302</v>
      </c>
      <c r="H169" s="163" t="s">
        <v>302</v>
      </c>
      <c r="I169" s="163" t="s">
        <v>302</v>
      </c>
      <c r="J169" s="163" t="s">
        <v>302</v>
      </c>
      <c r="K169" s="104"/>
      <c r="L169" s="285"/>
      <c r="M169" s="163" t="s">
        <v>302</v>
      </c>
      <c r="N169" s="165" t="s">
        <v>302</v>
      </c>
      <c r="O169" s="165" t="s">
        <v>302</v>
      </c>
      <c r="P169" s="165" t="s">
        <v>302</v>
      </c>
      <c r="Q169" s="166" t="s">
        <v>302</v>
      </c>
      <c r="R169" s="167" t="s">
        <v>302</v>
      </c>
      <c r="S169" s="165" t="s">
        <v>302</v>
      </c>
      <c r="T169" s="165" t="s">
        <v>302</v>
      </c>
      <c r="U169" s="165" t="s">
        <v>302</v>
      </c>
      <c r="V169" s="168" t="s">
        <v>302</v>
      </c>
    </row>
    <row r="170" spans="1:22" x14ac:dyDescent="0.2">
      <c r="A170" s="173" t="s">
        <v>353</v>
      </c>
      <c r="B170" s="287"/>
      <c r="C170" s="169"/>
      <c r="D170" s="169"/>
      <c r="E170" s="169"/>
      <c r="F170" s="169"/>
      <c r="G170" s="169"/>
      <c r="H170" s="169"/>
      <c r="I170" s="169"/>
      <c r="J170" s="169"/>
      <c r="K170" s="169"/>
      <c r="L170" s="287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</row>
  </sheetData>
  <customSheetViews>
    <customSheetView guid="{CE99FD40-41F2-4E10-9D73-3081630A1721}" showGridLines="0" hiddenRows="1">
      <pane xSplit="1" topLeftCell="B1" activePane="topRight" state="frozen"/>
      <selection pane="topRight" activeCell="H27" sqref="H27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8">
    <mergeCell ref="N74:S74"/>
    <mergeCell ref="T74:U74"/>
    <mergeCell ref="N4:S4"/>
    <mergeCell ref="T4:U4"/>
    <mergeCell ref="N28:S28"/>
    <mergeCell ref="T28:U28"/>
    <mergeCell ref="N51:S51"/>
    <mergeCell ref="T51:U51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59974974822229687"/>
  </sheetPr>
  <dimension ref="A1:X170"/>
  <sheetViews>
    <sheetView workbookViewId="0">
      <pane xSplit="1" topLeftCell="B1" activePane="topRight" state="frozen"/>
      <selection pane="topRight"/>
    </sheetView>
  </sheetViews>
  <sheetFormatPr defaultColWidth="9" defaultRowHeight="11.25" x14ac:dyDescent="0.2"/>
  <cols>
    <col min="1" max="1" width="9.6640625" style="103" customWidth="1"/>
    <col min="2" max="2" width="3" style="286" customWidth="1"/>
    <col min="3" max="3" width="16.5" style="103" customWidth="1"/>
    <col min="4" max="4" width="20" style="103" customWidth="1"/>
    <col min="5" max="5" width="11.6640625" style="103" customWidth="1"/>
    <col min="6" max="6" width="25" style="103" customWidth="1"/>
    <col min="7" max="7" width="21.83203125" style="103" customWidth="1"/>
    <col min="8" max="8" width="25.5" style="103" customWidth="1"/>
    <col min="9" max="9" width="11.6640625" style="103" customWidth="1"/>
    <col min="10" max="10" width="13.6640625" style="103" customWidth="1"/>
    <col min="11" max="11" width="3.6640625" style="103" customWidth="1"/>
    <col min="12" max="12" width="3" style="286" customWidth="1"/>
    <col min="13" max="13" width="29.6640625" style="103" customWidth="1"/>
    <col min="14" max="14" width="9.1640625" style="103" customWidth="1"/>
    <col min="15" max="15" width="18.6640625" style="103" customWidth="1"/>
    <col min="16" max="16" width="9" style="103" customWidth="1"/>
    <col min="17" max="17" width="12" style="103" customWidth="1"/>
    <col min="18" max="18" width="10.5" style="103" customWidth="1"/>
    <col min="19" max="19" width="17.5" style="103" customWidth="1"/>
    <col min="20" max="20" width="4.83203125" style="103" customWidth="1"/>
    <col min="21" max="21" width="14.33203125" style="103" customWidth="1"/>
    <col min="22" max="22" width="20.5" style="103" customWidth="1"/>
    <col min="23" max="16384" width="9" style="3"/>
  </cols>
  <sheetData>
    <row r="1" spans="1:24" ht="12" thickBot="1" x14ac:dyDescent="0.25">
      <c r="A1" s="170" t="s">
        <v>52</v>
      </c>
      <c r="C1" s="84"/>
      <c r="D1" s="84"/>
      <c r="E1" s="84"/>
      <c r="F1" s="84"/>
      <c r="G1" s="84"/>
      <c r="H1" s="84"/>
      <c r="I1" s="84"/>
      <c r="J1" s="84"/>
      <c r="K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70"/>
      <c r="X1" s="70"/>
    </row>
    <row r="2" spans="1:24" x14ac:dyDescent="0.2">
      <c r="A2" s="84"/>
      <c r="B2" s="74" t="str">
        <f>MAIN!A14&amp;" - "&amp;MAIN!B14</f>
        <v>S.32.01_1 - Undertakings in the scope of the group</v>
      </c>
      <c r="D2" s="84"/>
      <c r="E2" s="84"/>
      <c r="F2" s="84"/>
      <c r="G2" s="84"/>
      <c r="H2" s="84"/>
      <c r="I2" s="84"/>
      <c r="J2" s="84"/>
      <c r="K2" s="84"/>
      <c r="L2" s="74"/>
      <c r="M2" s="84"/>
      <c r="N2" s="84"/>
      <c r="O2" s="84"/>
      <c r="P2" s="84"/>
      <c r="Q2" s="84"/>
      <c r="R2" s="84"/>
      <c r="S2" s="84"/>
      <c r="T2" s="84"/>
      <c r="U2" s="84"/>
      <c r="V2" s="84"/>
      <c r="W2" s="70"/>
      <c r="X2" s="70"/>
    </row>
    <row r="3" spans="1:24" x14ac:dyDescent="0.2">
      <c r="A3" s="84"/>
      <c r="B3" s="282"/>
      <c r="C3" s="84"/>
      <c r="D3" s="84"/>
      <c r="E3" s="84"/>
      <c r="F3" s="84"/>
      <c r="G3" s="84"/>
      <c r="H3" s="84"/>
      <c r="I3" s="84"/>
      <c r="J3" s="84"/>
      <c r="K3" s="84"/>
      <c r="L3" s="282"/>
      <c r="M3" s="84"/>
      <c r="N3" s="84"/>
      <c r="O3" s="84"/>
      <c r="P3" s="84"/>
      <c r="Q3" s="84"/>
      <c r="R3" s="84"/>
      <c r="S3" s="84"/>
      <c r="T3" s="84"/>
      <c r="U3" s="84"/>
      <c r="V3" s="84"/>
      <c r="W3" s="70"/>
      <c r="X3" s="70"/>
    </row>
    <row r="4" spans="1:24" ht="17.25" x14ac:dyDescent="0.2">
      <c r="A4" s="171" t="s">
        <v>335</v>
      </c>
      <c r="B4" s="283">
        <f>COUNTA(#REF!)-1</f>
        <v>0</v>
      </c>
      <c r="C4" s="74"/>
      <c r="D4" s="75"/>
      <c r="E4" s="29"/>
      <c r="F4" s="29"/>
      <c r="G4" s="29"/>
      <c r="H4" s="29"/>
      <c r="I4" s="29"/>
      <c r="J4" s="29"/>
      <c r="K4" s="84"/>
      <c r="L4" s="282"/>
      <c r="M4" s="84"/>
      <c r="N4" s="358" t="s">
        <v>619</v>
      </c>
      <c r="O4" s="359"/>
      <c r="P4" s="359"/>
      <c r="Q4" s="359"/>
      <c r="R4" s="359"/>
      <c r="S4" s="359"/>
      <c r="T4" s="360" t="s">
        <v>620</v>
      </c>
      <c r="U4" s="360"/>
      <c r="V4" s="270" t="s">
        <v>621</v>
      </c>
      <c r="W4" s="70"/>
      <c r="X4" s="70"/>
    </row>
    <row r="5" spans="1:24" ht="36" customHeight="1" thickBot="1" x14ac:dyDescent="0.25">
      <c r="A5" s="172" t="s">
        <v>339</v>
      </c>
      <c r="B5" s="281"/>
      <c r="C5" s="281" t="s">
        <v>603</v>
      </c>
      <c r="D5" s="281" t="s">
        <v>604</v>
      </c>
      <c r="E5" s="281" t="s">
        <v>605</v>
      </c>
      <c r="F5" s="281" t="s">
        <v>606</v>
      </c>
      <c r="G5" s="281" t="s">
        <v>607</v>
      </c>
      <c r="H5" s="281" t="s">
        <v>608</v>
      </c>
      <c r="I5" s="281" t="s">
        <v>609</v>
      </c>
      <c r="J5" s="281" t="s">
        <v>610</v>
      </c>
      <c r="K5" s="84"/>
      <c r="L5" s="281"/>
      <c r="M5" s="281" t="s">
        <v>606</v>
      </c>
      <c r="N5" s="281" t="s">
        <v>611</v>
      </c>
      <c r="O5" s="281" t="s">
        <v>612</v>
      </c>
      <c r="P5" s="281" t="s">
        <v>613</v>
      </c>
      <c r="Q5" s="281" t="s">
        <v>614</v>
      </c>
      <c r="R5" s="281" t="s">
        <v>615</v>
      </c>
      <c r="S5" s="281" t="s">
        <v>616</v>
      </c>
      <c r="T5" s="281" t="s">
        <v>662</v>
      </c>
      <c r="U5" s="281" t="s">
        <v>617</v>
      </c>
      <c r="V5" s="281" t="s">
        <v>618</v>
      </c>
      <c r="W5" s="70"/>
      <c r="X5" s="70"/>
    </row>
    <row r="6" spans="1:24" hidden="1" x14ac:dyDescent="0.2">
      <c r="A6" s="172" t="e">
        <f>ROW(#REF!)</f>
        <v>#REF!</v>
      </c>
      <c r="B6" s="282"/>
      <c r="C6" s="162" t="s">
        <v>193</v>
      </c>
      <c r="D6" s="162" t="s">
        <v>194</v>
      </c>
      <c r="E6" s="162" t="s">
        <v>195</v>
      </c>
      <c r="F6" s="162" t="s">
        <v>196</v>
      </c>
      <c r="G6" s="162" t="s">
        <v>197</v>
      </c>
      <c r="H6" s="162" t="s">
        <v>258</v>
      </c>
      <c r="I6" s="162" t="s">
        <v>275</v>
      </c>
      <c r="J6" s="162" t="s">
        <v>276</v>
      </c>
      <c r="K6" s="84"/>
      <c r="L6" s="282"/>
      <c r="M6" s="162" t="s">
        <v>196</v>
      </c>
      <c r="N6" s="162" t="s">
        <v>326</v>
      </c>
      <c r="O6" s="162" t="s">
        <v>327</v>
      </c>
      <c r="P6" s="162" t="s">
        <v>300</v>
      </c>
      <c r="Q6" s="162" t="s">
        <v>328</v>
      </c>
      <c r="R6" s="162" t="s">
        <v>330</v>
      </c>
      <c r="S6" s="162" t="s">
        <v>331</v>
      </c>
      <c r="T6" s="162" t="s">
        <v>332</v>
      </c>
      <c r="U6" s="162" t="s">
        <v>333</v>
      </c>
      <c r="V6" s="162" t="s">
        <v>334</v>
      </c>
      <c r="W6" s="70"/>
      <c r="X6" s="70"/>
    </row>
    <row r="7" spans="1:24" ht="17.25" customHeight="1" x14ac:dyDescent="0.2">
      <c r="B7" s="164">
        <v>1</v>
      </c>
      <c r="C7" s="163" t="e">
        <f>IF(ISBLANK(#REF!),"",#REF!)</f>
        <v>#REF!</v>
      </c>
      <c r="D7" s="163" t="e">
        <f>IF(ISBLANK(#REF!),"",#REF!)</f>
        <v>#REF!</v>
      </c>
      <c r="E7" s="164" t="e">
        <f>IF(ISBLANK(#REF!),"",#REF!)</f>
        <v>#REF!</v>
      </c>
      <c r="F7" s="163" t="e">
        <f>IF(ISBLANK(#REF!),"",#REF!)</f>
        <v>#REF!</v>
      </c>
      <c r="G7" s="163" t="e">
        <f>IF(ISBLANK(#REF!),"",#REF!)</f>
        <v>#REF!</v>
      </c>
      <c r="H7" s="163" t="e">
        <f>IF(ISBLANK(#REF!),"",#REF!)</f>
        <v>#REF!</v>
      </c>
      <c r="I7" s="163" t="e">
        <f>IF(ISBLANK(#REF!),"",#REF!)</f>
        <v>#REF!</v>
      </c>
      <c r="J7" s="163" t="e">
        <f>IF(ISBLANK(#REF!),"",#REF!)</f>
        <v>#REF!</v>
      </c>
      <c r="K7" s="104"/>
      <c r="L7" s="164">
        <f>B7</f>
        <v>1</v>
      </c>
      <c r="M7" s="163" t="e">
        <f>IF(ISBLANK(#REF!),"",#REF!)</f>
        <v>#REF!</v>
      </c>
      <c r="N7" s="165" t="e">
        <f>IF(ISBLANK(#REF!),"",#REF!)</f>
        <v>#REF!</v>
      </c>
      <c r="O7" s="165" t="e">
        <f>IF(ISBLANK(#REF!),"",#REF!)</f>
        <v>#REF!</v>
      </c>
      <c r="P7" s="165" t="e">
        <f>IF(ISBLANK(#REF!),"",#REF!)</f>
        <v>#REF!</v>
      </c>
      <c r="Q7" s="166" t="e">
        <f>IF(ISBLANK(#REF!),"",#REF!)</f>
        <v>#REF!</v>
      </c>
      <c r="R7" s="167" t="str">
        <f>IF(ISBLANK(#REF!),"",IFERROR((VLOOKUP(#REF!,TAB_C0220,2,0)),""))</f>
        <v/>
      </c>
      <c r="S7" s="165" t="e">
        <f>IF(ISBLANK(#REF!),"",#REF!)</f>
        <v>#REF!</v>
      </c>
      <c r="T7" s="165" t="e">
        <f>IF(ISBLANK(#REF!),"",#REF!)</f>
        <v>#REF!</v>
      </c>
      <c r="U7" s="165" t="e">
        <f>IF(ISBLANK(#REF!),"",#REF!)</f>
        <v>#REF!</v>
      </c>
      <c r="V7" s="168" t="str">
        <f>IF(ISBLANK(#REF!),"",IFERROR((VLOOKUP(#REF!,TAB_C0260,2,0)),""))</f>
        <v/>
      </c>
      <c r="W7" s="70"/>
      <c r="X7" s="70"/>
    </row>
    <row r="8" spans="1:24" ht="17.25" customHeight="1" x14ac:dyDescent="0.2">
      <c r="A8" s="84"/>
      <c r="B8" s="164" t="str">
        <f>IF(B7&lt;$B$4,B7+1,"")</f>
        <v/>
      </c>
      <c r="C8" s="163" t="e">
        <f>IF(ISBLANK(#REF!),"",#REF!)</f>
        <v>#REF!</v>
      </c>
      <c r="D8" s="163" t="e">
        <f>IF(ISBLANK(#REF!),"",#REF!)</f>
        <v>#REF!</v>
      </c>
      <c r="E8" s="164" t="e">
        <f>IF(ISBLANK(#REF!),"",#REF!)</f>
        <v>#REF!</v>
      </c>
      <c r="F8" s="163" t="e">
        <f>IF(ISBLANK(#REF!),"",#REF!)</f>
        <v>#REF!</v>
      </c>
      <c r="G8" s="163" t="e">
        <f>IF(ISBLANK(#REF!),"",#REF!)</f>
        <v>#REF!</v>
      </c>
      <c r="H8" s="163" t="e">
        <f>IF(ISBLANK(#REF!),"",#REF!)</f>
        <v>#REF!</v>
      </c>
      <c r="I8" s="163" t="e">
        <f>IF(ISBLANK(#REF!),"",#REF!)</f>
        <v>#REF!</v>
      </c>
      <c r="J8" s="163" t="e">
        <f>IF(ISBLANK(#REF!),"",#REF!)</f>
        <v>#REF!</v>
      </c>
      <c r="K8" s="104"/>
      <c r="L8" s="164" t="str">
        <f t="shared" ref="L8:L26" si="0">B8</f>
        <v/>
      </c>
      <c r="M8" s="163" t="e">
        <f>IF(ISBLANK(#REF!),"",#REF!)</f>
        <v>#REF!</v>
      </c>
      <c r="N8" s="165" t="e">
        <f>IF(ISBLANK(#REF!),"",#REF!)</f>
        <v>#REF!</v>
      </c>
      <c r="O8" s="165" t="e">
        <f>IF(ISBLANK(#REF!),"",#REF!)</f>
        <v>#REF!</v>
      </c>
      <c r="P8" s="165" t="e">
        <f>IF(ISBLANK(#REF!),"",#REF!)</f>
        <v>#REF!</v>
      </c>
      <c r="Q8" s="166" t="e">
        <f>IF(ISBLANK(#REF!),"",#REF!)</f>
        <v>#REF!</v>
      </c>
      <c r="R8" s="167" t="str">
        <f>IF(ISBLANK(#REF!),"",IFERROR((VLOOKUP(#REF!,TAB_C0220,2,0)),""))</f>
        <v/>
      </c>
      <c r="S8" s="165" t="e">
        <f>IF(ISBLANK(#REF!),"",#REF!)</f>
        <v>#REF!</v>
      </c>
      <c r="T8" s="165" t="e">
        <f>IF(ISBLANK(#REF!),"",#REF!)</f>
        <v>#REF!</v>
      </c>
      <c r="U8" s="165" t="e">
        <f>IF(ISBLANK(#REF!),"",#REF!)</f>
        <v>#REF!</v>
      </c>
      <c r="V8" s="168" t="str">
        <f>IF(ISBLANK(#REF!),"",IFERROR((VLOOKUP(#REF!,TAB_C0260,2,0)),""))</f>
        <v/>
      </c>
      <c r="W8" s="70"/>
      <c r="X8" s="70"/>
    </row>
    <row r="9" spans="1:24" ht="17.25" customHeight="1" x14ac:dyDescent="0.2">
      <c r="A9" s="84"/>
      <c r="B9" s="164" t="str">
        <f t="shared" ref="B9:B72" si="1">IF(B8&lt;$B$4,B8+1,"")</f>
        <v/>
      </c>
      <c r="C9" s="163" t="e">
        <f>IF(ISBLANK(#REF!),"",#REF!)</f>
        <v>#REF!</v>
      </c>
      <c r="D9" s="163" t="e">
        <f>IF(ISBLANK(#REF!),"",#REF!)</f>
        <v>#REF!</v>
      </c>
      <c r="E9" s="164" t="e">
        <f>IF(ISBLANK(#REF!),"",#REF!)</f>
        <v>#REF!</v>
      </c>
      <c r="F9" s="163" t="e">
        <f>IF(ISBLANK(#REF!),"",#REF!)</f>
        <v>#REF!</v>
      </c>
      <c r="G9" s="163" t="e">
        <f>IF(ISBLANK(#REF!),"",#REF!)</f>
        <v>#REF!</v>
      </c>
      <c r="H9" s="163" t="e">
        <f>IF(ISBLANK(#REF!),"",#REF!)</f>
        <v>#REF!</v>
      </c>
      <c r="I9" s="163" t="e">
        <f>IF(ISBLANK(#REF!),"",#REF!)</f>
        <v>#REF!</v>
      </c>
      <c r="J9" s="163" t="e">
        <f>IF(ISBLANK(#REF!),"",#REF!)</f>
        <v>#REF!</v>
      </c>
      <c r="K9" s="104"/>
      <c r="L9" s="164" t="str">
        <f t="shared" si="0"/>
        <v/>
      </c>
      <c r="M9" s="163" t="e">
        <f>IF(ISBLANK(#REF!),"",#REF!)</f>
        <v>#REF!</v>
      </c>
      <c r="N9" s="165" t="e">
        <f>IF(ISBLANK(#REF!),"",#REF!)</f>
        <v>#REF!</v>
      </c>
      <c r="O9" s="165" t="e">
        <f>IF(ISBLANK(#REF!),"",#REF!)</f>
        <v>#REF!</v>
      </c>
      <c r="P9" s="165" t="e">
        <f>IF(ISBLANK(#REF!),"",#REF!)</f>
        <v>#REF!</v>
      </c>
      <c r="Q9" s="166" t="e">
        <f>IF(ISBLANK(#REF!),"",#REF!)</f>
        <v>#REF!</v>
      </c>
      <c r="R9" s="167" t="str">
        <f>IF(ISBLANK(#REF!),"",IFERROR((VLOOKUP(#REF!,TAB_C0220,2,0)),""))</f>
        <v/>
      </c>
      <c r="S9" s="165" t="e">
        <f>IF(ISBLANK(#REF!),"",#REF!)</f>
        <v>#REF!</v>
      </c>
      <c r="T9" s="165" t="e">
        <f>IF(ISBLANK(#REF!),"",#REF!)</f>
        <v>#REF!</v>
      </c>
      <c r="U9" s="165" t="e">
        <f>IF(ISBLANK(#REF!),"",#REF!)</f>
        <v>#REF!</v>
      </c>
      <c r="V9" s="168" t="str">
        <f>IF(ISBLANK(#REF!),"",IFERROR((VLOOKUP(#REF!,TAB_C0260,2,0)),""))</f>
        <v/>
      </c>
      <c r="W9" s="70"/>
      <c r="X9" s="70"/>
    </row>
    <row r="10" spans="1:24" ht="17.25" customHeight="1" x14ac:dyDescent="0.2">
      <c r="A10" s="84"/>
      <c r="B10" s="164" t="str">
        <f t="shared" si="1"/>
        <v/>
      </c>
      <c r="C10" s="163" t="e">
        <f>IF(ISBLANK(#REF!),"",#REF!)</f>
        <v>#REF!</v>
      </c>
      <c r="D10" s="163" t="e">
        <f>IF(ISBLANK(#REF!),"",#REF!)</f>
        <v>#REF!</v>
      </c>
      <c r="E10" s="164" t="e">
        <f>IF(ISBLANK(#REF!),"",#REF!)</f>
        <v>#REF!</v>
      </c>
      <c r="F10" s="163" t="e">
        <f>IF(ISBLANK(#REF!),"",#REF!)</f>
        <v>#REF!</v>
      </c>
      <c r="G10" s="163" t="e">
        <f>IF(ISBLANK(#REF!),"",#REF!)</f>
        <v>#REF!</v>
      </c>
      <c r="H10" s="163" t="e">
        <f>IF(ISBLANK(#REF!),"",#REF!)</f>
        <v>#REF!</v>
      </c>
      <c r="I10" s="163" t="e">
        <f>IF(ISBLANK(#REF!),"",#REF!)</f>
        <v>#REF!</v>
      </c>
      <c r="J10" s="163" t="e">
        <f>IF(ISBLANK(#REF!),"",#REF!)</f>
        <v>#REF!</v>
      </c>
      <c r="K10" s="104"/>
      <c r="L10" s="164" t="str">
        <f t="shared" si="0"/>
        <v/>
      </c>
      <c r="M10" s="163" t="e">
        <f>IF(ISBLANK(#REF!),"",#REF!)</f>
        <v>#REF!</v>
      </c>
      <c r="N10" s="165" t="e">
        <f>IF(ISBLANK(#REF!),"",#REF!)</f>
        <v>#REF!</v>
      </c>
      <c r="O10" s="165" t="e">
        <f>IF(ISBLANK(#REF!),"",#REF!)</f>
        <v>#REF!</v>
      </c>
      <c r="P10" s="165" t="e">
        <f>IF(ISBLANK(#REF!),"",#REF!)</f>
        <v>#REF!</v>
      </c>
      <c r="Q10" s="166" t="e">
        <f>IF(ISBLANK(#REF!),"",#REF!)</f>
        <v>#REF!</v>
      </c>
      <c r="R10" s="167" t="str">
        <f>IF(ISBLANK(#REF!),"",IFERROR((VLOOKUP(#REF!,TAB_C0220,2,0)),""))</f>
        <v/>
      </c>
      <c r="S10" s="165" t="e">
        <f>IF(ISBLANK(#REF!),"",#REF!)</f>
        <v>#REF!</v>
      </c>
      <c r="T10" s="165" t="e">
        <f>IF(ISBLANK(#REF!),"",#REF!)</f>
        <v>#REF!</v>
      </c>
      <c r="U10" s="165" t="e">
        <f>IF(ISBLANK(#REF!),"",#REF!)</f>
        <v>#REF!</v>
      </c>
      <c r="V10" s="168" t="str">
        <f>IF(ISBLANK(#REF!),"",IFERROR((VLOOKUP(#REF!,TAB_C0260,2,0)),""))</f>
        <v/>
      </c>
      <c r="W10" s="70"/>
      <c r="X10" s="70"/>
    </row>
    <row r="11" spans="1:24" ht="17.25" customHeight="1" x14ac:dyDescent="0.2">
      <c r="A11" s="84"/>
      <c r="B11" s="164" t="str">
        <f t="shared" si="1"/>
        <v/>
      </c>
      <c r="C11" s="163" t="e">
        <f>IF(ISBLANK(#REF!),"",#REF!)</f>
        <v>#REF!</v>
      </c>
      <c r="D11" s="163" t="e">
        <f>IF(ISBLANK(#REF!),"",#REF!)</f>
        <v>#REF!</v>
      </c>
      <c r="E11" s="164" t="e">
        <f>IF(ISBLANK(#REF!),"",#REF!)</f>
        <v>#REF!</v>
      </c>
      <c r="F11" s="163" t="e">
        <f>IF(ISBLANK(#REF!),"",#REF!)</f>
        <v>#REF!</v>
      </c>
      <c r="G11" s="163" t="e">
        <f>IF(ISBLANK(#REF!),"",#REF!)</f>
        <v>#REF!</v>
      </c>
      <c r="H11" s="163" t="e">
        <f>IF(ISBLANK(#REF!),"",#REF!)</f>
        <v>#REF!</v>
      </c>
      <c r="I11" s="163" t="e">
        <f>IF(ISBLANK(#REF!),"",#REF!)</f>
        <v>#REF!</v>
      </c>
      <c r="J11" s="163" t="e">
        <f>IF(ISBLANK(#REF!),"",#REF!)</f>
        <v>#REF!</v>
      </c>
      <c r="K11" s="104"/>
      <c r="L11" s="164" t="str">
        <f t="shared" si="0"/>
        <v/>
      </c>
      <c r="M11" s="163" t="e">
        <f>IF(ISBLANK(#REF!),"",#REF!)</f>
        <v>#REF!</v>
      </c>
      <c r="N11" s="165" t="e">
        <f>IF(ISBLANK(#REF!),"",#REF!)</f>
        <v>#REF!</v>
      </c>
      <c r="O11" s="165" t="e">
        <f>IF(ISBLANK(#REF!),"",#REF!)</f>
        <v>#REF!</v>
      </c>
      <c r="P11" s="165" t="e">
        <f>IF(ISBLANK(#REF!),"",#REF!)</f>
        <v>#REF!</v>
      </c>
      <c r="Q11" s="166" t="e">
        <f>IF(ISBLANK(#REF!),"",#REF!)</f>
        <v>#REF!</v>
      </c>
      <c r="R11" s="167" t="str">
        <f>IF(ISBLANK(#REF!),"",IFERROR((VLOOKUP(#REF!,TAB_C0220,2,0)),""))</f>
        <v/>
      </c>
      <c r="S11" s="165" t="e">
        <f>IF(ISBLANK(#REF!),"",#REF!)</f>
        <v>#REF!</v>
      </c>
      <c r="T11" s="165" t="e">
        <f>IF(ISBLANK(#REF!),"",#REF!)</f>
        <v>#REF!</v>
      </c>
      <c r="U11" s="165" t="e">
        <f>IF(ISBLANK(#REF!),"",#REF!)</f>
        <v>#REF!</v>
      </c>
      <c r="V11" s="168" t="str">
        <f>IF(ISBLANK(#REF!),"",IFERROR((VLOOKUP(#REF!,TAB_C0260,2,0)),""))</f>
        <v/>
      </c>
      <c r="W11" s="70"/>
      <c r="X11" s="70"/>
    </row>
    <row r="12" spans="1:24" ht="17.25" customHeight="1" x14ac:dyDescent="0.2">
      <c r="A12" s="84"/>
      <c r="B12" s="164" t="str">
        <f t="shared" si="1"/>
        <v/>
      </c>
      <c r="C12" s="163" t="e">
        <f>IF(ISBLANK(#REF!),"",#REF!)</f>
        <v>#REF!</v>
      </c>
      <c r="D12" s="163" t="e">
        <f>IF(ISBLANK(#REF!),"",#REF!)</f>
        <v>#REF!</v>
      </c>
      <c r="E12" s="164" t="e">
        <f>IF(ISBLANK(#REF!),"",#REF!)</f>
        <v>#REF!</v>
      </c>
      <c r="F12" s="163" t="e">
        <f>IF(ISBLANK(#REF!),"",#REF!)</f>
        <v>#REF!</v>
      </c>
      <c r="G12" s="163" t="e">
        <f>IF(ISBLANK(#REF!),"",#REF!)</f>
        <v>#REF!</v>
      </c>
      <c r="H12" s="163" t="e">
        <f>IF(ISBLANK(#REF!),"",#REF!)</f>
        <v>#REF!</v>
      </c>
      <c r="I12" s="163" t="e">
        <f>IF(ISBLANK(#REF!),"",#REF!)</f>
        <v>#REF!</v>
      </c>
      <c r="J12" s="163" t="e">
        <f>IF(ISBLANK(#REF!),"",#REF!)</f>
        <v>#REF!</v>
      </c>
      <c r="K12" s="104"/>
      <c r="L12" s="164" t="str">
        <f t="shared" si="0"/>
        <v/>
      </c>
      <c r="M12" s="163" t="e">
        <f>IF(ISBLANK(#REF!),"",#REF!)</f>
        <v>#REF!</v>
      </c>
      <c r="N12" s="165" t="e">
        <f>IF(ISBLANK(#REF!),"",#REF!)</f>
        <v>#REF!</v>
      </c>
      <c r="O12" s="165" t="e">
        <f>IF(ISBLANK(#REF!),"",#REF!)</f>
        <v>#REF!</v>
      </c>
      <c r="P12" s="165" t="e">
        <f>IF(ISBLANK(#REF!),"",#REF!)</f>
        <v>#REF!</v>
      </c>
      <c r="Q12" s="166" t="e">
        <f>IF(ISBLANK(#REF!),"",#REF!)</f>
        <v>#REF!</v>
      </c>
      <c r="R12" s="167" t="str">
        <f>IF(ISBLANK(#REF!),"",IFERROR((VLOOKUP(#REF!,TAB_C0220,2,0)),""))</f>
        <v/>
      </c>
      <c r="S12" s="165" t="e">
        <f>IF(ISBLANK(#REF!),"",#REF!)</f>
        <v>#REF!</v>
      </c>
      <c r="T12" s="165" t="e">
        <f>IF(ISBLANK(#REF!),"",#REF!)</f>
        <v>#REF!</v>
      </c>
      <c r="U12" s="165" t="e">
        <f>IF(ISBLANK(#REF!),"",#REF!)</f>
        <v>#REF!</v>
      </c>
      <c r="V12" s="168" t="str">
        <f>IF(ISBLANK(#REF!),"",IFERROR((VLOOKUP(#REF!,TAB_C0260,2,0)),""))</f>
        <v/>
      </c>
      <c r="W12" s="70"/>
      <c r="X12" s="70"/>
    </row>
    <row r="13" spans="1:24" ht="17.25" customHeight="1" x14ac:dyDescent="0.2">
      <c r="A13" s="84"/>
      <c r="B13" s="164" t="str">
        <f t="shared" si="1"/>
        <v/>
      </c>
      <c r="C13" s="163" t="e">
        <f>IF(ISBLANK(#REF!),"",#REF!)</f>
        <v>#REF!</v>
      </c>
      <c r="D13" s="163" t="e">
        <f>IF(ISBLANK(#REF!),"",#REF!)</f>
        <v>#REF!</v>
      </c>
      <c r="E13" s="164" t="e">
        <f>IF(ISBLANK(#REF!),"",#REF!)</f>
        <v>#REF!</v>
      </c>
      <c r="F13" s="163" t="e">
        <f>IF(ISBLANK(#REF!),"",#REF!)</f>
        <v>#REF!</v>
      </c>
      <c r="G13" s="163" t="e">
        <f>IF(ISBLANK(#REF!),"",#REF!)</f>
        <v>#REF!</v>
      </c>
      <c r="H13" s="163" t="e">
        <f>IF(ISBLANK(#REF!),"",#REF!)</f>
        <v>#REF!</v>
      </c>
      <c r="I13" s="163" t="e">
        <f>IF(ISBLANK(#REF!),"",#REF!)</f>
        <v>#REF!</v>
      </c>
      <c r="J13" s="163" t="e">
        <f>IF(ISBLANK(#REF!),"",#REF!)</f>
        <v>#REF!</v>
      </c>
      <c r="K13" s="104"/>
      <c r="L13" s="164" t="str">
        <f t="shared" si="0"/>
        <v/>
      </c>
      <c r="M13" s="163" t="e">
        <f>IF(ISBLANK(#REF!),"",#REF!)</f>
        <v>#REF!</v>
      </c>
      <c r="N13" s="165" t="e">
        <f>IF(ISBLANK(#REF!),"",#REF!)</f>
        <v>#REF!</v>
      </c>
      <c r="O13" s="165" t="e">
        <f>IF(ISBLANK(#REF!),"",#REF!)</f>
        <v>#REF!</v>
      </c>
      <c r="P13" s="165" t="e">
        <f>IF(ISBLANK(#REF!),"",#REF!)</f>
        <v>#REF!</v>
      </c>
      <c r="Q13" s="166" t="e">
        <f>IF(ISBLANK(#REF!),"",#REF!)</f>
        <v>#REF!</v>
      </c>
      <c r="R13" s="167" t="str">
        <f>IF(ISBLANK(#REF!),"",IFERROR((VLOOKUP(#REF!,TAB_C0220,2,0)),""))</f>
        <v/>
      </c>
      <c r="S13" s="165" t="e">
        <f>IF(ISBLANK(#REF!),"",#REF!)</f>
        <v>#REF!</v>
      </c>
      <c r="T13" s="165" t="e">
        <f>IF(ISBLANK(#REF!),"",#REF!)</f>
        <v>#REF!</v>
      </c>
      <c r="U13" s="165" t="e">
        <f>IF(ISBLANK(#REF!),"",#REF!)</f>
        <v>#REF!</v>
      </c>
      <c r="V13" s="168" t="str">
        <f>IF(ISBLANK(#REF!),"",IFERROR((VLOOKUP(#REF!,TAB_C0260,2,0)),""))</f>
        <v/>
      </c>
      <c r="W13" s="70"/>
      <c r="X13" s="70"/>
    </row>
    <row r="14" spans="1:24" ht="17.25" customHeight="1" x14ac:dyDescent="0.2">
      <c r="A14" s="84"/>
      <c r="B14" s="164" t="str">
        <f t="shared" si="1"/>
        <v/>
      </c>
      <c r="C14" s="163" t="e">
        <f>IF(ISBLANK(#REF!),"",#REF!)</f>
        <v>#REF!</v>
      </c>
      <c r="D14" s="163" t="e">
        <f>IF(ISBLANK(#REF!),"",#REF!)</f>
        <v>#REF!</v>
      </c>
      <c r="E14" s="164" t="e">
        <f>IF(ISBLANK(#REF!),"",#REF!)</f>
        <v>#REF!</v>
      </c>
      <c r="F14" s="163" t="e">
        <f>IF(ISBLANK(#REF!),"",#REF!)</f>
        <v>#REF!</v>
      </c>
      <c r="G14" s="163" t="e">
        <f>IF(ISBLANK(#REF!),"",#REF!)</f>
        <v>#REF!</v>
      </c>
      <c r="H14" s="163" t="e">
        <f>IF(ISBLANK(#REF!),"",#REF!)</f>
        <v>#REF!</v>
      </c>
      <c r="I14" s="163" t="e">
        <f>IF(ISBLANK(#REF!),"",#REF!)</f>
        <v>#REF!</v>
      </c>
      <c r="J14" s="163" t="e">
        <f>IF(ISBLANK(#REF!),"",#REF!)</f>
        <v>#REF!</v>
      </c>
      <c r="K14" s="104"/>
      <c r="L14" s="164" t="str">
        <f t="shared" si="0"/>
        <v/>
      </c>
      <c r="M14" s="163" t="e">
        <f>IF(ISBLANK(#REF!),"",#REF!)</f>
        <v>#REF!</v>
      </c>
      <c r="N14" s="165" t="e">
        <f>IF(ISBLANK(#REF!),"",#REF!)</f>
        <v>#REF!</v>
      </c>
      <c r="O14" s="165" t="e">
        <f>IF(ISBLANK(#REF!),"",#REF!)</f>
        <v>#REF!</v>
      </c>
      <c r="P14" s="165" t="e">
        <f>IF(ISBLANK(#REF!),"",#REF!)</f>
        <v>#REF!</v>
      </c>
      <c r="Q14" s="166" t="e">
        <f>IF(ISBLANK(#REF!),"",#REF!)</f>
        <v>#REF!</v>
      </c>
      <c r="R14" s="167" t="str">
        <f>IF(ISBLANK(#REF!),"",IFERROR((VLOOKUP(#REF!,TAB_C0220,2,0)),""))</f>
        <v/>
      </c>
      <c r="S14" s="165" t="e">
        <f>IF(ISBLANK(#REF!),"",#REF!)</f>
        <v>#REF!</v>
      </c>
      <c r="T14" s="165" t="e">
        <f>IF(ISBLANK(#REF!),"",#REF!)</f>
        <v>#REF!</v>
      </c>
      <c r="U14" s="165" t="e">
        <f>IF(ISBLANK(#REF!),"",#REF!)</f>
        <v>#REF!</v>
      </c>
      <c r="V14" s="168" t="str">
        <f>IF(ISBLANK(#REF!),"",IFERROR((VLOOKUP(#REF!,TAB_C0260,2,0)),""))</f>
        <v/>
      </c>
      <c r="W14" s="70"/>
      <c r="X14" s="70"/>
    </row>
    <row r="15" spans="1:24" ht="17.25" customHeight="1" x14ac:dyDescent="0.2">
      <c r="A15" s="84"/>
      <c r="B15" s="164" t="str">
        <f t="shared" si="1"/>
        <v/>
      </c>
      <c r="C15" s="163" t="e">
        <f>IF(ISBLANK(#REF!),"",#REF!)</f>
        <v>#REF!</v>
      </c>
      <c r="D15" s="163" t="e">
        <f>IF(ISBLANK(#REF!),"",#REF!)</f>
        <v>#REF!</v>
      </c>
      <c r="E15" s="164" t="e">
        <f>IF(ISBLANK(#REF!),"",#REF!)</f>
        <v>#REF!</v>
      </c>
      <c r="F15" s="163" t="e">
        <f>IF(ISBLANK(#REF!),"",#REF!)</f>
        <v>#REF!</v>
      </c>
      <c r="G15" s="163" t="e">
        <f>IF(ISBLANK(#REF!),"",#REF!)</f>
        <v>#REF!</v>
      </c>
      <c r="H15" s="163" t="e">
        <f>IF(ISBLANK(#REF!),"",#REF!)</f>
        <v>#REF!</v>
      </c>
      <c r="I15" s="163" t="e">
        <f>IF(ISBLANK(#REF!),"",#REF!)</f>
        <v>#REF!</v>
      </c>
      <c r="J15" s="163" t="e">
        <f>IF(ISBLANK(#REF!),"",#REF!)</f>
        <v>#REF!</v>
      </c>
      <c r="K15" s="104"/>
      <c r="L15" s="164" t="str">
        <f t="shared" si="0"/>
        <v/>
      </c>
      <c r="M15" s="163" t="e">
        <f>IF(ISBLANK(#REF!),"",#REF!)</f>
        <v>#REF!</v>
      </c>
      <c r="N15" s="165" t="e">
        <f>IF(ISBLANK(#REF!),"",#REF!)</f>
        <v>#REF!</v>
      </c>
      <c r="O15" s="165" t="e">
        <f>IF(ISBLANK(#REF!),"",#REF!)</f>
        <v>#REF!</v>
      </c>
      <c r="P15" s="165" t="e">
        <f>IF(ISBLANK(#REF!),"",#REF!)</f>
        <v>#REF!</v>
      </c>
      <c r="Q15" s="166" t="e">
        <f>IF(ISBLANK(#REF!),"",#REF!)</f>
        <v>#REF!</v>
      </c>
      <c r="R15" s="167" t="str">
        <f>IF(ISBLANK(#REF!),"",IFERROR((VLOOKUP(#REF!,TAB_C0220,2,0)),""))</f>
        <v/>
      </c>
      <c r="S15" s="165" t="e">
        <f>IF(ISBLANK(#REF!),"",#REF!)</f>
        <v>#REF!</v>
      </c>
      <c r="T15" s="165" t="e">
        <f>IF(ISBLANK(#REF!),"",#REF!)</f>
        <v>#REF!</v>
      </c>
      <c r="U15" s="165" t="e">
        <f>IF(ISBLANK(#REF!),"",#REF!)</f>
        <v>#REF!</v>
      </c>
      <c r="V15" s="168" t="str">
        <f>IF(ISBLANK(#REF!),"",IFERROR((VLOOKUP(#REF!,TAB_C0260,2,0)),""))</f>
        <v/>
      </c>
      <c r="W15" s="70"/>
      <c r="X15" s="70"/>
    </row>
    <row r="16" spans="1:24" ht="17.25" customHeight="1" x14ac:dyDescent="0.2">
      <c r="A16" s="84"/>
      <c r="B16" s="164" t="str">
        <f t="shared" si="1"/>
        <v/>
      </c>
      <c r="C16" s="163" t="e">
        <f>IF(ISBLANK(#REF!),"",#REF!)</f>
        <v>#REF!</v>
      </c>
      <c r="D16" s="163" t="e">
        <f>IF(ISBLANK(#REF!),"",#REF!)</f>
        <v>#REF!</v>
      </c>
      <c r="E16" s="164" t="e">
        <f>IF(ISBLANK(#REF!),"",#REF!)</f>
        <v>#REF!</v>
      </c>
      <c r="F16" s="163" t="e">
        <f>IF(ISBLANK(#REF!),"",#REF!)</f>
        <v>#REF!</v>
      </c>
      <c r="G16" s="163" t="e">
        <f>IF(ISBLANK(#REF!),"",#REF!)</f>
        <v>#REF!</v>
      </c>
      <c r="H16" s="163" t="e">
        <f>IF(ISBLANK(#REF!),"",#REF!)</f>
        <v>#REF!</v>
      </c>
      <c r="I16" s="163" t="e">
        <f>IF(ISBLANK(#REF!),"",#REF!)</f>
        <v>#REF!</v>
      </c>
      <c r="J16" s="163" t="e">
        <f>IF(ISBLANK(#REF!),"",#REF!)</f>
        <v>#REF!</v>
      </c>
      <c r="K16" s="104"/>
      <c r="L16" s="164" t="str">
        <f t="shared" si="0"/>
        <v/>
      </c>
      <c r="M16" s="163" t="e">
        <f>IF(ISBLANK(#REF!),"",#REF!)</f>
        <v>#REF!</v>
      </c>
      <c r="N16" s="165" t="e">
        <f>IF(ISBLANK(#REF!),"",#REF!)</f>
        <v>#REF!</v>
      </c>
      <c r="O16" s="165" t="e">
        <f>IF(ISBLANK(#REF!),"",#REF!)</f>
        <v>#REF!</v>
      </c>
      <c r="P16" s="165" t="e">
        <f>IF(ISBLANK(#REF!),"",#REF!)</f>
        <v>#REF!</v>
      </c>
      <c r="Q16" s="166" t="e">
        <f>IF(ISBLANK(#REF!),"",#REF!)</f>
        <v>#REF!</v>
      </c>
      <c r="R16" s="167" t="str">
        <f>IF(ISBLANK(#REF!),"",IFERROR((VLOOKUP(#REF!,TAB_C0220,2,0)),""))</f>
        <v/>
      </c>
      <c r="S16" s="165" t="e">
        <f>IF(ISBLANK(#REF!),"",#REF!)</f>
        <v>#REF!</v>
      </c>
      <c r="T16" s="165" t="e">
        <f>IF(ISBLANK(#REF!),"",#REF!)</f>
        <v>#REF!</v>
      </c>
      <c r="U16" s="165" t="e">
        <f>IF(ISBLANK(#REF!),"",#REF!)</f>
        <v>#REF!</v>
      </c>
      <c r="V16" s="168" t="str">
        <f>IF(ISBLANK(#REF!),"",IFERROR((VLOOKUP(#REF!,TAB_C0260,2,0)),""))</f>
        <v/>
      </c>
      <c r="W16" s="70"/>
      <c r="X16" s="70"/>
    </row>
    <row r="17" spans="1:24" ht="17.25" customHeight="1" x14ac:dyDescent="0.2">
      <c r="A17" s="84"/>
      <c r="B17" s="164" t="str">
        <f t="shared" si="1"/>
        <v/>
      </c>
      <c r="C17" s="163" t="e">
        <f>IF(ISBLANK(#REF!),"",#REF!)</f>
        <v>#REF!</v>
      </c>
      <c r="D17" s="163" t="e">
        <f>IF(ISBLANK(#REF!),"",#REF!)</f>
        <v>#REF!</v>
      </c>
      <c r="E17" s="164" t="e">
        <f>IF(ISBLANK(#REF!),"",#REF!)</f>
        <v>#REF!</v>
      </c>
      <c r="F17" s="163" t="e">
        <f>IF(ISBLANK(#REF!),"",#REF!)</f>
        <v>#REF!</v>
      </c>
      <c r="G17" s="163" t="e">
        <f>IF(ISBLANK(#REF!),"",#REF!)</f>
        <v>#REF!</v>
      </c>
      <c r="H17" s="163" t="e">
        <f>IF(ISBLANK(#REF!),"",#REF!)</f>
        <v>#REF!</v>
      </c>
      <c r="I17" s="163" t="e">
        <f>IF(ISBLANK(#REF!),"",#REF!)</f>
        <v>#REF!</v>
      </c>
      <c r="J17" s="163" t="e">
        <f>IF(ISBLANK(#REF!),"",#REF!)</f>
        <v>#REF!</v>
      </c>
      <c r="K17" s="104"/>
      <c r="L17" s="164" t="str">
        <f t="shared" si="0"/>
        <v/>
      </c>
      <c r="M17" s="163" t="e">
        <f>IF(ISBLANK(#REF!),"",#REF!)</f>
        <v>#REF!</v>
      </c>
      <c r="N17" s="165" t="e">
        <f>IF(ISBLANK(#REF!),"",#REF!)</f>
        <v>#REF!</v>
      </c>
      <c r="O17" s="165" t="e">
        <f>IF(ISBLANK(#REF!),"",#REF!)</f>
        <v>#REF!</v>
      </c>
      <c r="P17" s="165" t="e">
        <f>IF(ISBLANK(#REF!),"",#REF!)</f>
        <v>#REF!</v>
      </c>
      <c r="Q17" s="166" t="e">
        <f>IF(ISBLANK(#REF!),"",#REF!)</f>
        <v>#REF!</v>
      </c>
      <c r="R17" s="167" t="str">
        <f>IF(ISBLANK(#REF!),"",IFERROR((VLOOKUP(#REF!,TAB_C0220,2,0)),""))</f>
        <v/>
      </c>
      <c r="S17" s="165" t="e">
        <f>IF(ISBLANK(#REF!),"",#REF!)</f>
        <v>#REF!</v>
      </c>
      <c r="T17" s="165" t="e">
        <f>IF(ISBLANK(#REF!),"",#REF!)</f>
        <v>#REF!</v>
      </c>
      <c r="U17" s="165" t="e">
        <f>IF(ISBLANK(#REF!),"",#REF!)</f>
        <v>#REF!</v>
      </c>
      <c r="V17" s="168" t="str">
        <f>IF(ISBLANK(#REF!),"",IFERROR((VLOOKUP(#REF!,TAB_C0260,2,0)),""))</f>
        <v/>
      </c>
      <c r="W17" s="70"/>
      <c r="X17" s="70"/>
    </row>
    <row r="18" spans="1:24" ht="17.25" customHeight="1" x14ac:dyDescent="0.2">
      <c r="A18" s="84"/>
      <c r="B18" s="164" t="str">
        <f t="shared" si="1"/>
        <v/>
      </c>
      <c r="C18" s="163" t="e">
        <f>IF(ISBLANK(#REF!),"",#REF!)</f>
        <v>#REF!</v>
      </c>
      <c r="D18" s="163" t="e">
        <f>IF(ISBLANK(#REF!),"",#REF!)</f>
        <v>#REF!</v>
      </c>
      <c r="E18" s="164" t="e">
        <f>IF(ISBLANK(#REF!),"",#REF!)</f>
        <v>#REF!</v>
      </c>
      <c r="F18" s="163" t="e">
        <f>IF(ISBLANK(#REF!),"",#REF!)</f>
        <v>#REF!</v>
      </c>
      <c r="G18" s="163" t="e">
        <f>IF(ISBLANK(#REF!),"",#REF!)</f>
        <v>#REF!</v>
      </c>
      <c r="H18" s="163" t="e">
        <f>IF(ISBLANK(#REF!),"",#REF!)</f>
        <v>#REF!</v>
      </c>
      <c r="I18" s="163" t="e">
        <f>IF(ISBLANK(#REF!),"",#REF!)</f>
        <v>#REF!</v>
      </c>
      <c r="J18" s="163" t="e">
        <f>IF(ISBLANK(#REF!),"",#REF!)</f>
        <v>#REF!</v>
      </c>
      <c r="K18" s="104"/>
      <c r="L18" s="164" t="str">
        <f t="shared" si="0"/>
        <v/>
      </c>
      <c r="M18" s="163" t="e">
        <f>IF(ISBLANK(#REF!),"",#REF!)</f>
        <v>#REF!</v>
      </c>
      <c r="N18" s="165" t="e">
        <f>IF(ISBLANK(#REF!),"",#REF!)</f>
        <v>#REF!</v>
      </c>
      <c r="O18" s="165" t="e">
        <f>IF(ISBLANK(#REF!),"",#REF!)</f>
        <v>#REF!</v>
      </c>
      <c r="P18" s="165" t="e">
        <f>IF(ISBLANK(#REF!),"",#REF!)</f>
        <v>#REF!</v>
      </c>
      <c r="Q18" s="166" t="e">
        <f>IF(ISBLANK(#REF!),"",#REF!)</f>
        <v>#REF!</v>
      </c>
      <c r="R18" s="167" t="str">
        <f>IF(ISBLANK(#REF!),"",IFERROR((VLOOKUP(#REF!,TAB_C0220,2,0)),""))</f>
        <v/>
      </c>
      <c r="S18" s="165" t="e">
        <f>IF(ISBLANK(#REF!),"",#REF!)</f>
        <v>#REF!</v>
      </c>
      <c r="T18" s="165" t="e">
        <f>IF(ISBLANK(#REF!),"",#REF!)</f>
        <v>#REF!</v>
      </c>
      <c r="U18" s="165" t="e">
        <f>IF(ISBLANK(#REF!),"",#REF!)</f>
        <v>#REF!</v>
      </c>
      <c r="V18" s="168" t="str">
        <f>IF(ISBLANK(#REF!),"",IFERROR((VLOOKUP(#REF!,TAB_C0260,2,0)),""))</f>
        <v/>
      </c>
      <c r="W18" s="70"/>
      <c r="X18" s="70"/>
    </row>
    <row r="19" spans="1:24" ht="17.25" customHeight="1" x14ac:dyDescent="0.2">
      <c r="A19" s="84"/>
      <c r="B19" s="164" t="str">
        <f t="shared" si="1"/>
        <v/>
      </c>
      <c r="C19" s="163" t="e">
        <f>IF(ISBLANK(#REF!),"",#REF!)</f>
        <v>#REF!</v>
      </c>
      <c r="D19" s="163" t="e">
        <f>IF(ISBLANK(#REF!),"",#REF!)</f>
        <v>#REF!</v>
      </c>
      <c r="E19" s="164" t="e">
        <f>IF(ISBLANK(#REF!),"",#REF!)</f>
        <v>#REF!</v>
      </c>
      <c r="F19" s="163" t="e">
        <f>IF(ISBLANK(#REF!),"",#REF!)</f>
        <v>#REF!</v>
      </c>
      <c r="G19" s="163" t="e">
        <f>IF(ISBLANK(#REF!),"",#REF!)</f>
        <v>#REF!</v>
      </c>
      <c r="H19" s="163" t="e">
        <f>IF(ISBLANK(#REF!),"",#REF!)</f>
        <v>#REF!</v>
      </c>
      <c r="I19" s="163" t="e">
        <f>IF(ISBLANK(#REF!),"",#REF!)</f>
        <v>#REF!</v>
      </c>
      <c r="J19" s="163" t="e">
        <f>IF(ISBLANK(#REF!),"",#REF!)</f>
        <v>#REF!</v>
      </c>
      <c r="K19" s="104"/>
      <c r="L19" s="164" t="str">
        <f t="shared" si="0"/>
        <v/>
      </c>
      <c r="M19" s="163" t="e">
        <f>IF(ISBLANK(#REF!),"",#REF!)</f>
        <v>#REF!</v>
      </c>
      <c r="N19" s="165" t="e">
        <f>IF(ISBLANK(#REF!),"",#REF!)</f>
        <v>#REF!</v>
      </c>
      <c r="O19" s="165" t="e">
        <f>IF(ISBLANK(#REF!),"",#REF!)</f>
        <v>#REF!</v>
      </c>
      <c r="P19" s="165" t="e">
        <f>IF(ISBLANK(#REF!),"",#REF!)</f>
        <v>#REF!</v>
      </c>
      <c r="Q19" s="166" t="e">
        <f>IF(ISBLANK(#REF!),"",#REF!)</f>
        <v>#REF!</v>
      </c>
      <c r="R19" s="167" t="str">
        <f>IF(ISBLANK(#REF!),"",IFERROR((VLOOKUP(#REF!,TAB_C0220,2,0)),""))</f>
        <v/>
      </c>
      <c r="S19" s="165" t="e">
        <f>IF(ISBLANK(#REF!),"",#REF!)</f>
        <v>#REF!</v>
      </c>
      <c r="T19" s="165" t="e">
        <f>IF(ISBLANK(#REF!),"",#REF!)</f>
        <v>#REF!</v>
      </c>
      <c r="U19" s="165" t="e">
        <f>IF(ISBLANK(#REF!),"",#REF!)</f>
        <v>#REF!</v>
      </c>
      <c r="V19" s="168" t="str">
        <f>IF(ISBLANK(#REF!),"",IFERROR((VLOOKUP(#REF!,TAB_C0260,2,0)),""))</f>
        <v/>
      </c>
      <c r="W19" s="70"/>
      <c r="X19" s="70"/>
    </row>
    <row r="20" spans="1:24" ht="17.25" customHeight="1" x14ac:dyDescent="0.2">
      <c r="A20" s="84"/>
      <c r="B20" s="164" t="str">
        <f t="shared" si="1"/>
        <v/>
      </c>
      <c r="C20" s="163" t="e">
        <f>IF(ISBLANK(#REF!),"",#REF!)</f>
        <v>#REF!</v>
      </c>
      <c r="D20" s="163" t="e">
        <f>IF(ISBLANK(#REF!),"",#REF!)</f>
        <v>#REF!</v>
      </c>
      <c r="E20" s="164" t="e">
        <f>IF(ISBLANK(#REF!),"",#REF!)</f>
        <v>#REF!</v>
      </c>
      <c r="F20" s="163" t="e">
        <f>IF(ISBLANK(#REF!),"",#REF!)</f>
        <v>#REF!</v>
      </c>
      <c r="G20" s="163" t="e">
        <f>IF(ISBLANK(#REF!),"",#REF!)</f>
        <v>#REF!</v>
      </c>
      <c r="H20" s="163" t="e">
        <f>IF(ISBLANK(#REF!),"",#REF!)</f>
        <v>#REF!</v>
      </c>
      <c r="I20" s="163" t="e">
        <f>IF(ISBLANK(#REF!),"",#REF!)</f>
        <v>#REF!</v>
      </c>
      <c r="J20" s="163" t="e">
        <f>IF(ISBLANK(#REF!),"",#REF!)</f>
        <v>#REF!</v>
      </c>
      <c r="K20" s="104"/>
      <c r="L20" s="164" t="str">
        <f t="shared" si="0"/>
        <v/>
      </c>
      <c r="M20" s="163" t="e">
        <f>IF(ISBLANK(#REF!),"",#REF!)</f>
        <v>#REF!</v>
      </c>
      <c r="N20" s="165" t="e">
        <f>IF(ISBLANK(#REF!),"",#REF!)</f>
        <v>#REF!</v>
      </c>
      <c r="O20" s="165" t="e">
        <f>IF(ISBLANK(#REF!),"",#REF!)</f>
        <v>#REF!</v>
      </c>
      <c r="P20" s="165" t="e">
        <f>IF(ISBLANK(#REF!),"",#REF!)</f>
        <v>#REF!</v>
      </c>
      <c r="Q20" s="166" t="e">
        <f>IF(ISBLANK(#REF!),"",#REF!)</f>
        <v>#REF!</v>
      </c>
      <c r="R20" s="167" t="str">
        <f>IF(ISBLANK(#REF!),"",IFERROR((VLOOKUP(#REF!,TAB_C0220,2,0)),""))</f>
        <v/>
      </c>
      <c r="S20" s="165" t="e">
        <f>IF(ISBLANK(#REF!),"",#REF!)</f>
        <v>#REF!</v>
      </c>
      <c r="T20" s="165" t="e">
        <f>IF(ISBLANK(#REF!),"",#REF!)</f>
        <v>#REF!</v>
      </c>
      <c r="U20" s="165" t="e">
        <f>IF(ISBLANK(#REF!),"",#REF!)</f>
        <v>#REF!</v>
      </c>
      <c r="V20" s="168" t="str">
        <f>IF(ISBLANK(#REF!),"",IFERROR((VLOOKUP(#REF!,TAB_C0260,2,0)),""))</f>
        <v/>
      </c>
      <c r="W20" s="70"/>
      <c r="X20" s="70"/>
    </row>
    <row r="21" spans="1:24" ht="17.25" customHeight="1" x14ac:dyDescent="0.2">
      <c r="A21" s="84"/>
      <c r="B21" s="164" t="str">
        <f t="shared" si="1"/>
        <v/>
      </c>
      <c r="C21" s="163" t="e">
        <f>IF(ISBLANK(#REF!),"",#REF!)</f>
        <v>#REF!</v>
      </c>
      <c r="D21" s="163" t="e">
        <f>IF(ISBLANK(#REF!),"",#REF!)</f>
        <v>#REF!</v>
      </c>
      <c r="E21" s="164" t="e">
        <f>IF(ISBLANK(#REF!),"",#REF!)</f>
        <v>#REF!</v>
      </c>
      <c r="F21" s="163" t="e">
        <f>IF(ISBLANK(#REF!),"",#REF!)</f>
        <v>#REF!</v>
      </c>
      <c r="G21" s="163" t="e">
        <f>IF(ISBLANK(#REF!),"",#REF!)</f>
        <v>#REF!</v>
      </c>
      <c r="H21" s="163" t="e">
        <f>IF(ISBLANK(#REF!),"",#REF!)</f>
        <v>#REF!</v>
      </c>
      <c r="I21" s="163" t="e">
        <f>IF(ISBLANK(#REF!),"",#REF!)</f>
        <v>#REF!</v>
      </c>
      <c r="J21" s="163" t="e">
        <f>IF(ISBLANK(#REF!),"",#REF!)</f>
        <v>#REF!</v>
      </c>
      <c r="K21" s="104"/>
      <c r="L21" s="164" t="str">
        <f t="shared" si="0"/>
        <v/>
      </c>
      <c r="M21" s="163" t="e">
        <f>IF(ISBLANK(#REF!),"",#REF!)</f>
        <v>#REF!</v>
      </c>
      <c r="N21" s="165" t="e">
        <f>IF(ISBLANK(#REF!),"",#REF!)</f>
        <v>#REF!</v>
      </c>
      <c r="O21" s="165" t="e">
        <f>IF(ISBLANK(#REF!),"",#REF!)</f>
        <v>#REF!</v>
      </c>
      <c r="P21" s="165" t="e">
        <f>IF(ISBLANK(#REF!),"",#REF!)</f>
        <v>#REF!</v>
      </c>
      <c r="Q21" s="166" t="e">
        <f>IF(ISBLANK(#REF!),"",#REF!)</f>
        <v>#REF!</v>
      </c>
      <c r="R21" s="167" t="str">
        <f>IF(ISBLANK(#REF!),"",IFERROR((VLOOKUP(#REF!,TAB_C0220,2,0)),""))</f>
        <v/>
      </c>
      <c r="S21" s="165" t="e">
        <f>IF(ISBLANK(#REF!),"",#REF!)</f>
        <v>#REF!</v>
      </c>
      <c r="T21" s="165" t="e">
        <f>IF(ISBLANK(#REF!),"",#REF!)</f>
        <v>#REF!</v>
      </c>
      <c r="U21" s="165" t="e">
        <f>IF(ISBLANK(#REF!),"",#REF!)</f>
        <v>#REF!</v>
      </c>
      <c r="V21" s="168" t="str">
        <f>IF(ISBLANK(#REF!),"",IFERROR((VLOOKUP(#REF!,TAB_C0260,2,0)),""))</f>
        <v/>
      </c>
      <c r="W21" s="70"/>
      <c r="X21" s="70"/>
    </row>
    <row r="22" spans="1:24" ht="17.25" customHeight="1" x14ac:dyDescent="0.2">
      <c r="A22" s="84"/>
      <c r="B22" s="164" t="str">
        <f t="shared" si="1"/>
        <v/>
      </c>
      <c r="C22" s="163" t="e">
        <f>IF(ISBLANK(#REF!),"",#REF!)</f>
        <v>#REF!</v>
      </c>
      <c r="D22" s="163" t="e">
        <f>IF(ISBLANK(#REF!),"",#REF!)</f>
        <v>#REF!</v>
      </c>
      <c r="E22" s="164" t="e">
        <f>IF(ISBLANK(#REF!),"",#REF!)</f>
        <v>#REF!</v>
      </c>
      <c r="F22" s="163" t="e">
        <f>IF(ISBLANK(#REF!),"",#REF!)</f>
        <v>#REF!</v>
      </c>
      <c r="G22" s="163" t="e">
        <f>IF(ISBLANK(#REF!),"",#REF!)</f>
        <v>#REF!</v>
      </c>
      <c r="H22" s="163" t="e">
        <f>IF(ISBLANK(#REF!),"",#REF!)</f>
        <v>#REF!</v>
      </c>
      <c r="I22" s="163" t="e">
        <f>IF(ISBLANK(#REF!),"",#REF!)</f>
        <v>#REF!</v>
      </c>
      <c r="J22" s="163" t="e">
        <f>IF(ISBLANK(#REF!),"",#REF!)</f>
        <v>#REF!</v>
      </c>
      <c r="K22" s="104"/>
      <c r="L22" s="164" t="str">
        <f t="shared" si="0"/>
        <v/>
      </c>
      <c r="M22" s="163" t="e">
        <f>IF(ISBLANK(#REF!),"",#REF!)</f>
        <v>#REF!</v>
      </c>
      <c r="N22" s="165" t="e">
        <f>IF(ISBLANK(#REF!),"",#REF!)</f>
        <v>#REF!</v>
      </c>
      <c r="O22" s="165" t="e">
        <f>IF(ISBLANK(#REF!),"",#REF!)</f>
        <v>#REF!</v>
      </c>
      <c r="P22" s="165" t="e">
        <f>IF(ISBLANK(#REF!),"",#REF!)</f>
        <v>#REF!</v>
      </c>
      <c r="Q22" s="166" t="e">
        <f>IF(ISBLANK(#REF!),"",#REF!)</f>
        <v>#REF!</v>
      </c>
      <c r="R22" s="167" t="str">
        <f>IF(ISBLANK(#REF!),"",IFERROR((VLOOKUP(#REF!,TAB_C0220,2,0)),""))</f>
        <v/>
      </c>
      <c r="S22" s="165" t="e">
        <f>IF(ISBLANK(#REF!),"",#REF!)</f>
        <v>#REF!</v>
      </c>
      <c r="T22" s="165" t="e">
        <f>IF(ISBLANK(#REF!),"",#REF!)</f>
        <v>#REF!</v>
      </c>
      <c r="U22" s="165" t="e">
        <f>IF(ISBLANK(#REF!),"",#REF!)</f>
        <v>#REF!</v>
      </c>
      <c r="V22" s="168" t="str">
        <f>IF(ISBLANK(#REF!),"",IFERROR((VLOOKUP(#REF!,TAB_C0260,2,0)),""))</f>
        <v/>
      </c>
      <c r="W22" s="70"/>
      <c r="X22" s="70"/>
    </row>
    <row r="23" spans="1:24" ht="17.25" customHeight="1" x14ac:dyDescent="0.2">
      <c r="A23" s="84"/>
      <c r="B23" s="164" t="str">
        <f t="shared" si="1"/>
        <v/>
      </c>
      <c r="C23" s="163" t="e">
        <f>IF(ISBLANK(#REF!),"",#REF!)</f>
        <v>#REF!</v>
      </c>
      <c r="D23" s="163" t="e">
        <f>IF(ISBLANK(#REF!),"",#REF!)</f>
        <v>#REF!</v>
      </c>
      <c r="E23" s="164" t="e">
        <f>IF(ISBLANK(#REF!),"",#REF!)</f>
        <v>#REF!</v>
      </c>
      <c r="F23" s="163" t="e">
        <f>IF(ISBLANK(#REF!),"",#REF!)</f>
        <v>#REF!</v>
      </c>
      <c r="G23" s="163" t="e">
        <f>IF(ISBLANK(#REF!),"",#REF!)</f>
        <v>#REF!</v>
      </c>
      <c r="H23" s="163" t="e">
        <f>IF(ISBLANK(#REF!),"",#REF!)</f>
        <v>#REF!</v>
      </c>
      <c r="I23" s="163" t="e">
        <f>IF(ISBLANK(#REF!),"",#REF!)</f>
        <v>#REF!</v>
      </c>
      <c r="J23" s="163" t="e">
        <f>IF(ISBLANK(#REF!),"",#REF!)</f>
        <v>#REF!</v>
      </c>
      <c r="K23" s="104"/>
      <c r="L23" s="164" t="str">
        <f t="shared" si="0"/>
        <v/>
      </c>
      <c r="M23" s="163" t="e">
        <f>IF(ISBLANK(#REF!),"",#REF!)</f>
        <v>#REF!</v>
      </c>
      <c r="N23" s="165" t="e">
        <f>IF(ISBLANK(#REF!),"",#REF!)</f>
        <v>#REF!</v>
      </c>
      <c r="O23" s="165" t="e">
        <f>IF(ISBLANK(#REF!),"",#REF!)</f>
        <v>#REF!</v>
      </c>
      <c r="P23" s="165" t="e">
        <f>IF(ISBLANK(#REF!),"",#REF!)</f>
        <v>#REF!</v>
      </c>
      <c r="Q23" s="166" t="e">
        <f>IF(ISBLANK(#REF!),"",#REF!)</f>
        <v>#REF!</v>
      </c>
      <c r="R23" s="167" t="str">
        <f>IF(ISBLANK(#REF!),"",IFERROR((VLOOKUP(#REF!,TAB_C0220,2,0)),""))</f>
        <v/>
      </c>
      <c r="S23" s="165" t="e">
        <f>IF(ISBLANK(#REF!),"",#REF!)</f>
        <v>#REF!</v>
      </c>
      <c r="T23" s="165" t="e">
        <f>IF(ISBLANK(#REF!),"",#REF!)</f>
        <v>#REF!</v>
      </c>
      <c r="U23" s="165" t="e">
        <f>IF(ISBLANK(#REF!),"",#REF!)</f>
        <v>#REF!</v>
      </c>
      <c r="V23" s="168" t="str">
        <f>IF(ISBLANK(#REF!),"",IFERROR((VLOOKUP(#REF!,TAB_C0260,2,0)),""))</f>
        <v/>
      </c>
      <c r="W23" s="70"/>
      <c r="X23" s="70"/>
    </row>
    <row r="24" spans="1:24" ht="17.25" customHeight="1" x14ac:dyDescent="0.2">
      <c r="A24" s="84"/>
      <c r="B24" s="164" t="str">
        <f t="shared" si="1"/>
        <v/>
      </c>
      <c r="C24" s="163" t="e">
        <f>IF(ISBLANK(#REF!),"",#REF!)</f>
        <v>#REF!</v>
      </c>
      <c r="D24" s="163" t="e">
        <f>IF(ISBLANK(#REF!),"",#REF!)</f>
        <v>#REF!</v>
      </c>
      <c r="E24" s="164" t="e">
        <f>IF(ISBLANK(#REF!),"",#REF!)</f>
        <v>#REF!</v>
      </c>
      <c r="F24" s="163" t="e">
        <f>IF(ISBLANK(#REF!),"",#REF!)</f>
        <v>#REF!</v>
      </c>
      <c r="G24" s="163" t="e">
        <f>IF(ISBLANK(#REF!),"",#REF!)</f>
        <v>#REF!</v>
      </c>
      <c r="H24" s="163" t="e">
        <f>IF(ISBLANK(#REF!),"",#REF!)</f>
        <v>#REF!</v>
      </c>
      <c r="I24" s="163" t="e">
        <f>IF(ISBLANK(#REF!),"",#REF!)</f>
        <v>#REF!</v>
      </c>
      <c r="J24" s="163" t="e">
        <f>IF(ISBLANK(#REF!),"",#REF!)</f>
        <v>#REF!</v>
      </c>
      <c r="K24" s="104"/>
      <c r="L24" s="164" t="str">
        <f t="shared" si="0"/>
        <v/>
      </c>
      <c r="M24" s="163" t="e">
        <f>IF(ISBLANK(#REF!),"",#REF!)</f>
        <v>#REF!</v>
      </c>
      <c r="N24" s="165" t="e">
        <f>IF(ISBLANK(#REF!),"",#REF!)</f>
        <v>#REF!</v>
      </c>
      <c r="O24" s="165" t="e">
        <f>IF(ISBLANK(#REF!),"",#REF!)</f>
        <v>#REF!</v>
      </c>
      <c r="P24" s="165" t="e">
        <f>IF(ISBLANK(#REF!),"",#REF!)</f>
        <v>#REF!</v>
      </c>
      <c r="Q24" s="166" t="e">
        <f>IF(ISBLANK(#REF!),"",#REF!)</f>
        <v>#REF!</v>
      </c>
      <c r="R24" s="167" t="str">
        <f>IF(ISBLANK(#REF!),"",IFERROR((VLOOKUP(#REF!,TAB_C0220,2,0)),""))</f>
        <v/>
      </c>
      <c r="S24" s="165" t="e">
        <f>IF(ISBLANK(#REF!),"",#REF!)</f>
        <v>#REF!</v>
      </c>
      <c r="T24" s="165" t="e">
        <f>IF(ISBLANK(#REF!),"",#REF!)</f>
        <v>#REF!</v>
      </c>
      <c r="U24" s="165" t="e">
        <f>IF(ISBLANK(#REF!),"",#REF!)</f>
        <v>#REF!</v>
      </c>
      <c r="V24" s="168" t="str">
        <f>IF(ISBLANK(#REF!),"",IFERROR((VLOOKUP(#REF!,TAB_C0260,2,0)),""))</f>
        <v/>
      </c>
      <c r="W24" s="70"/>
      <c r="X24" s="70"/>
    </row>
    <row r="25" spans="1:24" ht="17.25" customHeight="1" x14ac:dyDescent="0.2">
      <c r="A25" s="84"/>
      <c r="B25" s="164" t="str">
        <f t="shared" si="1"/>
        <v/>
      </c>
      <c r="C25" s="163" t="e">
        <f>IF(ISBLANK(#REF!),"",#REF!)</f>
        <v>#REF!</v>
      </c>
      <c r="D25" s="163" t="e">
        <f>IF(ISBLANK(#REF!),"",#REF!)</f>
        <v>#REF!</v>
      </c>
      <c r="E25" s="164" t="e">
        <f>IF(ISBLANK(#REF!),"",#REF!)</f>
        <v>#REF!</v>
      </c>
      <c r="F25" s="163" t="e">
        <f>IF(ISBLANK(#REF!),"",#REF!)</f>
        <v>#REF!</v>
      </c>
      <c r="G25" s="163" t="e">
        <f>IF(ISBLANK(#REF!),"",#REF!)</f>
        <v>#REF!</v>
      </c>
      <c r="H25" s="163" t="e">
        <f>IF(ISBLANK(#REF!),"",#REF!)</f>
        <v>#REF!</v>
      </c>
      <c r="I25" s="163" t="e">
        <f>IF(ISBLANK(#REF!),"",#REF!)</f>
        <v>#REF!</v>
      </c>
      <c r="J25" s="163" t="e">
        <f>IF(ISBLANK(#REF!),"",#REF!)</f>
        <v>#REF!</v>
      </c>
      <c r="K25" s="104"/>
      <c r="L25" s="164" t="str">
        <f t="shared" si="0"/>
        <v/>
      </c>
      <c r="M25" s="163" t="e">
        <f>IF(ISBLANK(#REF!),"",#REF!)</f>
        <v>#REF!</v>
      </c>
      <c r="N25" s="165" t="e">
        <f>IF(ISBLANK(#REF!),"",#REF!)</f>
        <v>#REF!</v>
      </c>
      <c r="O25" s="165" t="e">
        <f>IF(ISBLANK(#REF!),"",#REF!)</f>
        <v>#REF!</v>
      </c>
      <c r="P25" s="165" t="e">
        <f>IF(ISBLANK(#REF!),"",#REF!)</f>
        <v>#REF!</v>
      </c>
      <c r="Q25" s="166" t="e">
        <f>IF(ISBLANK(#REF!),"",#REF!)</f>
        <v>#REF!</v>
      </c>
      <c r="R25" s="167" t="str">
        <f>IF(ISBLANK(#REF!),"",IFERROR((VLOOKUP(#REF!,TAB_C0220,2,0)),""))</f>
        <v/>
      </c>
      <c r="S25" s="165" t="e">
        <f>IF(ISBLANK(#REF!),"",#REF!)</f>
        <v>#REF!</v>
      </c>
      <c r="T25" s="165" t="e">
        <f>IF(ISBLANK(#REF!),"",#REF!)</f>
        <v>#REF!</v>
      </c>
      <c r="U25" s="165" t="e">
        <f>IF(ISBLANK(#REF!),"",#REF!)</f>
        <v>#REF!</v>
      </c>
      <c r="V25" s="168" t="str">
        <f>IF(ISBLANK(#REF!),"",IFERROR((VLOOKUP(#REF!,TAB_C0260,2,0)),""))</f>
        <v/>
      </c>
      <c r="W25" s="70"/>
      <c r="X25" s="70"/>
    </row>
    <row r="26" spans="1:24" ht="17.25" customHeight="1" x14ac:dyDescent="0.2">
      <c r="A26" s="84"/>
      <c r="B26" s="164" t="str">
        <f t="shared" si="1"/>
        <v/>
      </c>
      <c r="C26" s="163" t="e">
        <f>IF(ISBLANK(#REF!),"",#REF!)</f>
        <v>#REF!</v>
      </c>
      <c r="D26" s="163" t="e">
        <f>IF(ISBLANK(#REF!),"",#REF!)</f>
        <v>#REF!</v>
      </c>
      <c r="E26" s="164" t="e">
        <f>IF(ISBLANK(#REF!),"",#REF!)</f>
        <v>#REF!</v>
      </c>
      <c r="F26" s="163" t="e">
        <f>IF(ISBLANK(#REF!),"",#REF!)</f>
        <v>#REF!</v>
      </c>
      <c r="G26" s="163" t="e">
        <f>IF(ISBLANK(#REF!),"",#REF!)</f>
        <v>#REF!</v>
      </c>
      <c r="H26" s="163" t="e">
        <f>IF(ISBLANK(#REF!),"",#REF!)</f>
        <v>#REF!</v>
      </c>
      <c r="I26" s="163" t="e">
        <f>IF(ISBLANK(#REF!),"",#REF!)</f>
        <v>#REF!</v>
      </c>
      <c r="J26" s="163" t="e">
        <f>IF(ISBLANK(#REF!),"",#REF!)</f>
        <v>#REF!</v>
      </c>
      <c r="K26" s="104"/>
      <c r="L26" s="164" t="str">
        <f t="shared" si="0"/>
        <v/>
      </c>
      <c r="M26" s="163" t="e">
        <f>IF(ISBLANK(#REF!),"",#REF!)</f>
        <v>#REF!</v>
      </c>
      <c r="N26" s="165" t="e">
        <f>IF(ISBLANK(#REF!),"",#REF!)</f>
        <v>#REF!</v>
      </c>
      <c r="O26" s="165" t="e">
        <f>IF(ISBLANK(#REF!),"",#REF!)</f>
        <v>#REF!</v>
      </c>
      <c r="P26" s="165" t="e">
        <f>IF(ISBLANK(#REF!),"",#REF!)</f>
        <v>#REF!</v>
      </c>
      <c r="Q26" s="166" t="e">
        <f>IF(ISBLANK(#REF!),"",#REF!)</f>
        <v>#REF!</v>
      </c>
      <c r="R26" s="167" t="str">
        <f>IF(ISBLANK(#REF!),"",IFERROR((VLOOKUP(#REF!,TAB_C0220,2,0)),""))</f>
        <v/>
      </c>
      <c r="S26" s="165" t="e">
        <f>IF(ISBLANK(#REF!),"",#REF!)</f>
        <v>#REF!</v>
      </c>
      <c r="T26" s="165" t="e">
        <f>IF(ISBLANK(#REF!),"",#REF!)</f>
        <v>#REF!</v>
      </c>
      <c r="U26" s="165" t="e">
        <f>IF(ISBLANK(#REF!),"",#REF!)</f>
        <v>#REF!</v>
      </c>
      <c r="V26" s="168" t="str">
        <f>IF(ISBLANK(#REF!),"",IFERROR((VLOOKUP(#REF!,TAB_C0260,2,0)),""))</f>
        <v/>
      </c>
      <c r="W26" s="70"/>
      <c r="X26" s="70"/>
    </row>
    <row r="27" spans="1:24" ht="17.25" customHeight="1" x14ac:dyDescent="0.2">
      <c r="A27" s="84"/>
      <c r="B27" s="285"/>
      <c r="C27" s="247"/>
      <c r="D27" s="247"/>
      <c r="E27" s="248"/>
      <c r="F27" s="247"/>
      <c r="G27" s="247"/>
      <c r="H27" s="247"/>
      <c r="I27" s="247"/>
      <c r="J27" s="247"/>
      <c r="K27" s="104"/>
      <c r="L27" s="285"/>
      <c r="M27" s="247"/>
      <c r="N27" s="249"/>
      <c r="O27" s="249"/>
      <c r="P27" s="249"/>
      <c r="Q27" s="250"/>
      <c r="R27" s="251"/>
      <c r="S27" s="249"/>
      <c r="T27" s="249"/>
      <c r="U27" s="249"/>
      <c r="V27" s="252"/>
      <c r="W27" s="70"/>
      <c r="X27" s="70"/>
    </row>
    <row r="28" spans="1:24" ht="17.25" customHeight="1" x14ac:dyDescent="0.2">
      <c r="A28" s="84"/>
      <c r="B28" s="285"/>
      <c r="C28" s="74"/>
      <c r="D28" s="75"/>
      <c r="E28" s="29"/>
      <c r="F28" s="29"/>
      <c r="G28" s="29"/>
      <c r="H28" s="29"/>
      <c r="I28" s="29"/>
      <c r="J28" s="29"/>
      <c r="K28" s="84"/>
      <c r="L28" s="285"/>
      <c r="M28" s="84"/>
      <c r="N28" s="358" t="s">
        <v>619</v>
      </c>
      <c r="O28" s="359"/>
      <c r="P28" s="359"/>
      <c r="Q28" s="359"/>
      <c r="R28" s="359"/>
      <c r="S28" s="359"/>
      <c r="T28" s="360" t="s">
        <v>620</v>
      </c>
      <c r="U28" s="360"/>
      <c r="V28" s="273" t="s">
        <v>621</v>
      </c>
      <c r="W28" s="70"/>
      <c r="X28" s="70"/>
    </row>
    <row r="29" spans="1:24" ht="42.75" thickBot="1" x14ac:dyDescent="0.25">
      <c r="A29" s="172"/>
      <c r="B29" s="281"/>
      <c r="C29" s="281" t="s">
        <v>603</v>
      </c>
      <c r="D29" s="281" t="s">
        <v>604</v>
      </c>
      <c r="E29" s="281" t="s">
        <v>605</v>
      </c>
      <c r="F29" s="281" t="s">
        <v>606</v>
      </c>
      <c r="G29" s="281" t="s">
        <v>607</v>
      </c>
      <c r="H29" s="281" t="s">
        <v>608</v>
      </c>
      <c r="I29" s="281" t="s">
        <v>609</v>
      </c>
      <c r="J29" s="281" t="s">
        <v>610</v>
      </c>
      <c r="K29" s="84"/>
      <c r="L29" s="281"/>
      <c r="M29" s="281" t="s">
        <v>606</v>
      </c>
      <c r="N29" s="281" t="s">
        <v>611</v>
      </c>
      <c r="O29" s="281" t="s">
        <v>612</v>
      </c>
      <c r="P29" s="281" t="s">
        <v>613</v>
      </c>
      <c r="Q29" s="281" t="s">
        <v>614</v>
      </c>
      <c r="R29" s="281" t="s">
        <v>615</v>
      </c>
      <c r="S29" s="281" t="s">
        <v>616</v>
      </c>
      <c r="T29" s="281" t="s">
        <v>662</v>
      </c>
      <c r="U29" s="281" t="s">
        <v>617</v>
      </c>
      <c r="V29" s="281" t="s">
        <v>618</v>
      </c>
      <c r="W29" s="70"/>
      <c r="X29" s="70"/>
    </row>
    <row r="30" spans="1:24" ht="17.25" customHeight="1" x14ac:dyDescent="0.2">
      <c r="A30" s="84"/>
      <c r="B30" s="282" t="str">
        <f>IF(B26&lt;$B$4,B26+1,"")</f>
        <v/>
      </c>
      <c r="C30" s="163" t="e">
        <f>IF(ISBLANK(#REF!),"",#REF!)</f>
        <v>#REF!</v>
      </c>
      <c r="D30" s="163" t="e">
        <f>IF(ISBLANK(#REF!),"",#REF!)</f>
        <v>#REF!</v>
      </c>
      <c r="E30" s="164" t="e">
        <f>IF(ISBLANK(#REF!),"",#REF!)</f>
        <v>#REF!</v>
      </c>
      <c r="F30" s="163" t="e">
        <f>IF(ISBLANK(#REF!),"",#REF!)</f>
        <v>#REF!</v>
      </c>
      <c r="G30" s="163" t="e">
        <f>IF(ISBLANK(#REF!),"",#REF!)</f>
        <v>#REF!</v>
      </c>
      <c r="H30" s="163" t="e">
        <f>IF(ISBLANK(#REF!),"",#REF!)</f>
        <v>#REF!</v>
      </c>
      <c r="I30" s="163" t="e">
        <f>IF(ISBLANK(#REF!),"",#REF!)</f>
        <v>#REF!</v>
      </c>
      <c r="J30" s="163" t="e">
        <f>IF(ISBLANK(#REF!),"",#REF!)</f>
        <v>#REF!</v>
      </c>
      <c r="K30" s="104"/>
      <c r="L30" s="282" t="str">
        <f t="shared" ref="L30:L49" si="2">B30</f>
        <v/>
      </c>
      <c r="M30" s="163" t="e">
        <f>IF(ISBLANK(#REF!),"",#REF!)</f>
        <v>#REF!</v>
      </c>
      <c r="N30" s="165" t="e">
        <f>IF(ISBLANK(#REF!),"",#REF!)</f>
        <v>#REF!</v>
      </c>
      <c r="O30" s="165" t="e">
        <f>IF(ISBLANK(#REF!),"",#REF!)</f>
        <v>#REF!</v>
      </c>
      <c r="P30" s="165" t="e">
        <f>IF(ISBLANK(#REF!),"",#REF!)</f>
        <v>#REF!</v>
      </c>
      <c r="Q30" s="166" t="e">
        <f>IF(ISBLANK(#REF!),"",#REF!)</f>
        <v>#REF!</v>
      </c>
      <c r="R30" s="167" t="str">
        <f>IF(ISBLANK(#REF!),"",IFERROR((VLOOKUP(#REF!,TAB_C0220,2,0)),""))</f>
        <v/>
      </c>
      <c r="S30" s="165" t="e">
        <f>IF(ISBLANK(#REF!),"",#REF!)</f>
        <v>#REF!</v>
      </c>
      <c r="T30" s="165" t="e">
        <f>IF(ISBLANK(#REF!),"",#REF!)</f>
        <v>#REF!</v>
      </c>
      <c r="U30" s="165" t="e">
        <f>IF(ISBLANK(#REF!),"",#REF!)</f>
        <v>#REF!</v>
      </c>
      <c r="V30" s="168" t="str">
        <f>IF(ISBLANK(#REF!),"",IFERROR((VLOOKUP(#REF!,TAB_C0260,2,0)),""))</f>
        <v/>
      </c>
      <c r="W30" s="70"/>
      <c r="X30" s="70"/>
    </row>
    <row r="31" spans="1:24" ht="17.25" customHeight="1" x14ac:dyDescent="0.2">
      <c r="A31" s="84"/>
      <c r="B31" s="164" t="str">
        <f t="shared" ref="B31:B37" si="3">IF(B30&lt;$B$4,B30+1,"")</f>
        <v/>
      </c>
      <c r="C31" s="163" t="e">
        <f>IF(ISBLANK(#REF!),"",#REF!)</f>
        <v>#REF!</v>
      </c>
      <c r="D31" s="163" t="e">
        <f>IF(ISBLANK(#REF!),"",#REF!)</f>
        <v>#REF!</v>
      </c>
      <c r="E31" s="164" t="e">
        <f>IF(ISBLANK(#REF!),"",#REF!)</f>
        <v>#REF!</v>
      </c>
      <c r="F31" s="163" t="e">
        <f>IF(ISBLANK(#REF!),"",#REF!)</f>
        <v>#REF!</v>
      </c>
      <c r="G31" s="163" t="e">
        <f>IF(ISBLANK(#REF!),"",#REF!)</f>
        <v>#REF!</v>
      </c>
      <c r="H31" s="163" t="e">
        <f>IF(ISBLANK(#REF!),"",#REF!)</f>
        <v>#REF!</v>
      </c>
      <c r="I31" s="163" t="e">
        <f>IF(ISBLANK(#REF!),"",#REF!)</f>
        <v>#REF!</v>
      </c>
      <c r="J31" s="163" t="e">
        <f>IF(ISBLANK(#REF!),"",#REF!)</f>
        <v>#REF!</v>
      </c>
      <c r="K31" s="104"/>
      <c r="L31" s="164" t="str">
        <f t="shared" si="2"/>
        <v/>
      </c>
      <c r="M31" s="163" t="e">
        <f>IF(ISBLANK(#REF!),"",#REF!)</f>
        <v>#REF!</v>
      </c>
      <c r="N31" s="165" t="e">
        <f>IF(ISBLANK(#REF!),"",#REF!)</f>
        <v>#REF!</v>
      </c>
      <c r="O31" s="165" t="e">
        <f>IF(ISBLANK(#REF!),"",#REF!)</f>
        <v>#REF!</v>
      </c>
      <c r="P31" s="165" t="e">
        <f>IF(ISBLANK(#REF!),"",#REF!)</f>
        <v>#REF!</v>
      </c>
      <c r="Q31" s="166" t="e">
        <f>IF(ISBLANK(#REF!),"",#REF!)</f>
        <v>#REF!</v>
      </c>
      <c r="R31" s="167" t="str">
        <f>IF(ISBLANK(#REF!),"",IFERROR((VLOOKUP(#REF!,TAB_C0220,2,0)),""))</f>
        <v/>
      </c>
      <c r="S31" s="165" t="e">
        <f>IF(ISBLANK(#REF!),"",#REF!)</f>
        <v>#REF!</v>
      </c>
      <c r="T31" s="165" t="e">
        <f>IF(ISBLANK(#REF!),"",#REF!)</f>
        <v>#REF!</v>
      </c>
      <c r="U31" s="165" t="e">
        <f>IF(ISBLANK(#REF!),"",#REF!)</f>
        <v>#REF!</v>
      </c>
      <c r="V31" s="168" t="str">
        <f>IF(ISBLANK(#REF!),"",IFERROR((VLOOKUP(#REF!,TAB_C0260,2,0)),""))</f>
        <v/>
      </c>
      <c r="W31" s="70"/>
      <c r="X31" s="70"/>
    </row>
    <row r="32" spans="1:24" ht="17.25" customHeight="1" x14ac:dyDescent="0.2">
      <c r="A32" s="84"/>
      <c r="B32" s="164" t="str">
        <f t="shared" si="3"/>
        <v/>
      </c>
      <c r="C32" s="163" t="e">
        <f>IF(ISBLANK(#REF!),"",#REF!)</f>
        <v>#REF!</v>
      </c>
      <c r="D32" s="163" t="e">
        <f>IF(ISBLANK(#REF!),"",#REF!)</f>
        <v>#REF!</v>
      </c>
      <c r="E32" s="164" t="e">
        <f>IF(ISBLANK(#REF!),"",#REF!)</f>
        <v>#REF!</v>
      </c>
      <c r="F32" s="163" t="e">
        <f>IF(ISBLANK(#REF!),"",#REF!)</f>
        <v>#REF!</v>
      </c>
      <c r="G32" s="163" t="e">
        <f>IF(ISBLANK(#REF!),"",#REF!)</f>
        <v>#REF!</v>
      </c>
      <c r="H32" s="163" t="e">
        <f>IF(ISBLANK(#REF!),"",#REF!)</f>
        <v>#REF!</v>
      </c>
      <c r="I32" s="163" t="e">
        <f>IF(ISBLANK(#REF!),"",#REF!)</f>
        <v>#REF!</v>
      </c>
      <c r="J32" s="163" t="e">
        <f>IF(ISBLANK(#REF!),"",#REF!)</f>
        <v>#REF!</v>
      </c>
      <c r="K32" s="104"/>
      <c r="L32" s="164" t="str">
        <f t="shared" si="2"/>
        <v/>
      </c>
      <c r="M32" s="163" t="e">
        <f>IF(ISBLANK(#REF!),"",#REF!)</f>
        <v>#REF!</v>
      </c>
      <c r="N32" s="165" t="e">
        <f>IF(ISBLANK(#REF!),"",#REF!)</f>
        <v>#REF!</v>
      </c>
      <c r="O32" s="165" t="e">
        <f>IF(ISBLANK(#REF!),"",#REF!)</f>
        <v>#REF!</v>
      </c>
      <c r="P32" s="165" t="e">
        <f>IF(ISBLANK(#REF!),"",#REF!)</f>
        <v>#REF!</v>
      </c>
      <c r="Q32" s="166" t="e">
        <f>IF(ISBLANK(#REF!),"",#REF!)</f>
        <v>#REF!</v>
      </c>
      <c r="R32" s="167" t="str">
        <f>IF(ISBLANK(#REF!),"",IFERROR((VLOOKUP(#REF!,TAB_C0220,2,0)),""))</f>
        <v/>
      </c>
      <c r="S32" s="165" t="e">
        <f>IF(ISBLANK(#REF!),"",#REF!)</f>
        <v>#REF!</v>
      </c>
      <c r="T32" s="165" t="e">
        <f>IF(ISBLANK(#REF!),"",#REF!)</f>
        <v>#REF!</v>
      </c>
      <c r="U32" s="165" t="e">
        <f>IF(ISBLANK(#REF!),"",#REF!)</f>
        <v>#REF!</v>
      </c>
      <c r="V32" s="168" t="str">
        <f>IF(ISBLANK(#REF!),"",IFERROR((VLOOKUP(#REF!,TAB_C0260,2,0)),""))</f>
        <v/>
      </c>
      <c r="W32" s="70"/>
      <c r="X32" s="70"/>
    </row>
    <row r="33" spans="1:24" ht="17.25" customHeight="1" x14ac:dyDescent="0.2">
      <c r="A33" s="84"/>
      <c r="B33" s="164" t="str">
        <f t="shared" si="3"/>
        <v/>
      </c>
      <c r="C33" s="163" t="e">
        <f>IF(ISBLANK(#REF!),"",#REF!)</f>
        <v>#REF!</v>
      </c>
      <c r="D33" s="163" t="e">
        <f>IF(ISBLANK(#REF!),"",#REF!)</f>
        <v>#REF!</v>
      </c>
      <c r="E33" s="164" t="e">
        <f>IF(ISBLANK(#REF!),"",#REF!)</f>
        <v>#REF!</v>
      </c>
      <c r="F33" s="163" t="e">
        <f>IF(ISBLANK(#REF!),"",#REF!)</f>
        <v>#REF!</v>
      </c>
      <c r="G33" s="163" t="e">
        <f>IF(ISBLANK(#REF!),"",#REF!)</f>
        <v>#REF!</v>
      </c>
      <c r="H33" s="163" t="e">
        <f>IF(ISBLANK(#REF!),"",#REF!)</f>
        <v>#REF!</v>
      </c>
      <c r="I33" s="163" t="e">
        <f>IF(ISBLANK(#REF!),"",#REF!)</f>
        <v>#REF!</v>
      </c>
      <c r="J33" s="163" t="e">
        <f>IF(ISBLANK(#REF!),"",#REF!)</f>
        <v>#REF!</v>
      </c>
      <c r="K33" s="104"/>
      <c r="L33" s="164" t="str">
        <f t="shared" si="2"/>
        <v/>
      </c>
      <c r="M33" s="163" t="e">
        <f>IF(ISBLANK(#REF!),"",#REF!)</f>
        <v>#REF!</v>
      </c>
      <c r="N33" s="165" t="e">
        <f>IF(ISBLANK(#REF!),"",#REF!)</f>
        <v>#REF!</v>
      </c>
      <c r="O33" s="165" t="e">
        <f>IF(ISBLANK(#REF!),"",#REF!)</f>
        <v>#REF!</v>
      </c>
      <c r="P33" s="165" t="e">
        <f>IF(ISBLANK(#REF!),"",#REF!)</f>
        <v>#REF!</v>
      </c>
      <c r="Q33" s="166" t="e">
        <f>IF(ISBLANK(#REF!),"",#REF!)</f>
        <v>#REF!</v>
      </c>
      <c r="R33" s="167" t="str">
        <f>IF(ISBLANK(#REF!),"",IFERROR((VLOOKUP(#REF!,TAB_C0220,2,0)),""))</f>
        <v/>
      </c>
      <c r="S33" s="165" t="e">
        <f>IF(ISBLANK(#REF!),"",#REF!)</f>
        <v>#REF!</v>
      </c>
      <c r="T33" s="165" t="e">
        <f>IF(ISBLANK(#REF!),"",#REF!)</f>
        <v>#REF!</v>
      </c>
      <c r="U33" s="165" t="e">
        <f>IF(ISBLANK(#REF!),"",#REF!)</f>
        <v>#REF!</v>
      </c>
      <c r="V33" s="168" t="str">
        <f>IF(ISBLANK(#REF!),"",IFERROR((VLOOKUP(#REF!,TAB_C0260,2,0)),""))</f>
        <v/>
      </c>
      <c r="W33" s="70"/>
      <c r="X33" s="70"/>
    </row>
    <row r="34" spans="1:24" ht="17.25" customHeight="1" x14ac:dyDescent="0.2">
      <c r="A34" s="84"/>
      <c r="B34" s="164" t="str">
        <f t="shared" si="3"/>
        <v/>
      </c>
      <c r="C34" s="163" t="e">
        <f>IF(ISBLANK(#REF!),"",#REF!)</f>
        <v>#REF!</v>
      </c>
      <c r="D34" s="163" t="e">
        <f>IF(ISBLANK(#REF!),"",#REF!)</f>
        <v>#REF!</v>
      </c>
      <c r="E34" s="164" t="e">
        <f>IF(ISBLANK(#REF!),"",#REF!)</f>
        <v>#REF!</v>
      </c>
      <c r="F34" s="163" t="e">
        <f>IF(ISBLANK(#REF!),"",#REF!)</f>
        <v>#REF!</v>
      </c>
      <c r="G34" s="163" t="e">
        <f>IF(ISBLANK(#REF!),"",#REF!)</f>
        <v>#REF!</v>
      </c>
      <c r="H34" s="163" t="e">
        <f>IF(ISBLANK(#REF!),"",#REF!)</f>
        <v>#REF!</v>
      </c>
      <c r="I34" s="163" t="e">
        <f>IF(ISBLANK(#REF!),"",#REF!)</f>
        <v>#REF!</v>
      </c>
      <c r="J34" s="163" t="e">
        <f>IF(ISBLANK(#REF!),"",#REF!)</f>
        <v>#REF!</v>
      </c>
      <c r="K34" s="104"/>
      <c r="L34" s="164" t="str">
        <f t="shared" si="2"/>
        <v/>
      </c>
      <c r="M34" s="163" t="e">
        <f>IF(ISBLANK(#REF!),"",#REF!)</f>
        <v>#REF!</v>
      </c>
      <c r="N34" s="165" t="e">
        <f>IF(ISBLANK(#REF!),"",#REF!)</f>
        <v>#REF!</v>
      </c>
      <c r="O34" s="165" t="e">
        <f>IF(ISBLANK(#REF!),"",#REF!)</f>
        <v>#REF!</v>
      </c>
      <c r="P34" s="165" t="e">
        <f>IF(ISBLANK(#REF!),"",#REF!)</f>
        <v>#REF!</v>
      </c>
      <c r="Q34" s="166" t="e">
        <f>IF(ISBLANK(#REF!),"",#REF!)</f>
        <v>#REF!</v>
      </c>
      <c r="R34" s="167" t="str">
        <f>IF(ISBLANK(#REF!),"",IFERROR((VLOOKUP(#REF!,TAB_C0220,2,0)),""))</f>
        <v/>
      </c>
      <c r="S34" s="165" t="e">
        <f>IF(ISBLANK(#REF!),"",#REF!)</f>
        <v>#REF!</v>
      </c>
      <c r="T34" s="165" t="e">
        <f>IF(ISBLANK(#REF!),"",#REF!)</f>
        <v>#REF!</v>
      </c>
      <c r="U34" s="165" t="e">
        <f>IF(ISBLANK(#REF!),"",#REF!)</f>
        <v>#REF!</v>
      </c>
      <c r="V34" s="168" t="str">
        <f>IF(ISBLANK(#REF!),"",IFERROR((VLOOKUP(#REF!,TAB_C0260,2,0)),""))</f>
        <v/>
      </c>
      <c r="W34" s="70"/>
      <c r="X34" s="70"/>
    </row>
    <row r="35" spans="1:24" ht="17.25" customHeight="1" x14ac:dyDescent="0.2">
      <c r="A35" s="84"/>
      <c r="B35" s="164" t="str">
        <f t="shared" si="3"/>
        <v/>
      </c>
      <c r="C35" s="163" t="e">
        <f>IF(ISBLANK(#REF!),"",#REF!)</f>
        <v>#REF!</v>
      </c>
      <c r="D35" s="163" t="e">
        <f>IF(ISBLANK(#REF!),"",#REF!)</f>
        <v>#REF!</v>
      </c>
      <c r="E35" s="164" t="e">
        <f>IF(ISBLANK(#REF!),"",#REF!)</f>
        <v>#REF!</v>
      </c>
      <c r="F35" s="163" t="e">
        <f>IF(ISBLANK(#REF!),"",#REF!)</f>
        <v>#REF!</v>
      </c>
      <c r="G35" s="163" t="e">
        <f>IF(ISBLANK(#REF!),"",#REF!)</f>
        <v>#REF!</v>
      </c>
      <c r="H35" s="163" t="e">
        <f>IF(ISBLANK(#REF!),"",#REF!)</f>
        <v>#REF!</v>
      </c>
      <c r="I35" s="163" t="e">
        <f>IF(ISBLANK(#REF!),"",#REF!)</f>
        <v>#REF!</v>
      </c>
      <c r="J35" s="163" t="e">
        <f>IF(ISBLANK(#REF!),"",#REF!)</f>
        <v>#REF!</v>
      </c>
      <c r="K35" s="104"/>
      <c r="L35" s="164" t="str">
        <f t="shared" si="2"/>
        <v/>
      </c>
      <c r="M35" s="163" t="e">
        <f>IF(ISBLANK(#REF!),"",#REF!)</f>
        <v>#REF!</v>
      </c>
      <c r="N35" s="165" t="e">
        <f>IF(ISBLANK(#REF!),"",#REF!)</f>
        <v>#REF!</v>
      </c>
      <c r="O35" s="165" t="e">
        <f>IF(ISBLANK(#REF!),"",#REF!)</f>
        <v>#REF!</v>
      </c>
      <c r="P35" s="165" t="e">
        <f>IF(ISBLANK(#REF!),"",#REF!)</f>
        <v>#REF!</v>
      </c>
      <c r="Q35" s="166" t="e">
        <f>IF(ISBLANK(#REF!),"",#REF!)</f>
        <v>#REF!</v>
      </c>
      <c r="R35" s="167" t="str">
        <f>IF(ISBLANK(#REF!),"",IFERROR((VLOOKUP(#REF!,TAB_C0220,2,0)),""))</f>
        <v/>
      </c>
      <c r="S35" s="165" t="e">
        <f>IF(ISBLANK(#REF!),"",#REF!)</f>
        <v>#REF!</v>
      </c>
      <c r="T35" s="165" t="e">
        <f>IF(ISBLANK(#REF!),"",#REF!)</f>
        <v>#REF!</v>
      </c>
      <c r="U35" s="165" t="e">
        <f>IF(ISBLANK(#REF!),"",#REF!)</f>
        <v>#REF!</v>
      </c>
      <c r="V35" s="168" t="str">
        <f>IF(ISBLANK(#REF!),"",IFERROR((VLOOKUP(#REF!,TAB_C0260,2,0)),""))</f>
        <v/>
      </c>
      <c r="W35" s="70"/>
      <c r="X35" s="70"/>
    </row>
    <row r="36" spans="1:24" ht="17.25" customHeight="1" x14ac:dyDescent="0.2">
      <c r="A36" s="84"/>
      <c r="B36" s="164" t="str">
        <f t="shared" si="3"/>
        <v/>
      </c>
      <c r="C36" s="163" t="e">
        <f>IF(ISBLANK(#REF!),"",#REF!)</f>
        <v>#REF!</v>
      </c>
      <c r="D36" s="163" t="e">
        <f>IF(ISBLANK(#REF!),"",#REF!)</f>
        <v>#REF!</v>
      </c>
      <c r="E36" s="164" t="e">
        <f>IF(ISBLANK(#REF!),"",#REF!)</f>
        <v>#REF!</v>
      </c>
      <c r="F36" s="163" t="e">
        <f>IF(ISBLANK(#REF!),"",#REF!)</f>
        <v>#REF!</v>
      </c>
      <c r="G36" s="163" t="e">
        <f>IF(ISBLANK(#REF!),"",#REF!)</f>
        <v>#REF!</v>
      </c>
      <c r="H36" s="163" t="e">
        <f>IF(ISBLANK(#REF!),"",#REF!)</f>
        <v>#REF!</v>
      </c>
      <c r="I36" s="163" t="e">
        <f>IF(ISBLANK(#REF!),"",#REF!)</f>
        <v>#REF!</v>
      </c>
      <c r="J36" s="163" t="e">
        <f>IF(ISBLANK(#REF!),"",#REF!)</f>
        <v>#REF!</v>
      </c>
      <c r="K36" s="104"/>
      <c r="L36" s="164" t="str">
        <f t="shared" si="2"/>
        <v/>
      </c>
      <c r="M36" s="163" t="e">
        <f>IF(ISBLANK(#REF!),"",#REF!)</f>
        <v>#REF!</v>
      </c>
      <c r="N36" s="165" t="e">
        <f>IF(ISBLANK(#REF!),"",#REF!)</f>
        <v>#REF!</v>
      </c>
      <c r="O36" s="165" t="e">
        <f>IF(ISBLANK(#REF!),"",#REF!)</f>
        <v>#REF!</v>
      </c>
      <c r="P36" s="165" t="e">
        <f>IF(ISBLANK(#REF!),"",#REF!)</f>
        <v>#REF!</v>
      </c>
      <c r="Q36" s="166" t="e">
        <f>IF(ISBLANK(#REF!),"",#REF!)</f>
        <v>#REF!</v>
      </c>
      <c r="R36" s="167" t="str">
        <f>IF(ISBLANK(#REF!),"",IFERROR((VLOOKUP(#REF!,TAB_C0220,2,0)),""))</f>
        <v/>
      </c>
      <c r="S36" s="165" t="e">
        <f>IF(ISBLANK(#REF!),"",#REF!)</f>
        <v>#REF!</v>
      </c>
      <c r="T36" s="165" t="e">
        <f>IF(ISBLANK(#REF!),"",#REF!)</f>
        <v>#REF!</v>
      </c>
      <c r="U36" s="165" t="e">
        <f>IF(ISBLANK(#REF!),"",#REF!)</f>
        <v>#REF!</v>
      </c>
      <c r="V36" s="168" t="str">
        <f>IF(ISBLANK(#REF!),"",IFERROR((VLOOKUP(#REF!,TAB_C0260,2,0)),""))</f>
        <v/>
      </c>
      <c r="W36" s="70"/>
      <c r="X36" s="70"/>
    </row>
    <row r="37" spans="1:24" ht="17.25" customHeight="1" x14ac:dyDescent="0.2">
      <c r="A37" s="84"/>
      <c r="B37" s="164" t="str">
        <f t="shared" si="3"/>
        <v/>
      </c>
      <c r="C37" s="163" t="e">
        <f>IF(ISBLANK(#REF!),"",#REF!)</f>
        <v>#REF!</v>
      </c>
      <c r="D37" s="163" t="e">
        <f>IF(ISBLANK(#REF!),"",#REF!)</f>
        <v>#REF!</v>
      </c>
      <c r="E37" s="164" t="e">
        <f>IF(ISBLANK(#REF!),"",#REF!)</f>
        <v>#REF!</v>
      </c>
      <c r="F37" s="163" t="e">
        <f>IF(ISBLANK(#REF!),"",#REF!)</f>
        <v>#REF!</v>
      </c>
      <c r="G37" s="163" t="e">
        <f>IF(ISBLANK(#REF!),"",#REF!)</f>
        <v>#REF!</v>
      </c>
      <c r="H37" s="163" t="e">
        <f>IF(ISBLANK(#REF!),"",#REF!)</f>
        <v>#REF!</v>
      </c>
      <c r="I37" s="163" t="e">
        <f>IF(ISBLANK(#REF!),"",#REF!)</f>
        <v>#REF!</v>
      </c>
      <c r="J37" s="163" t="e">
        <f>IF(ISBLANK(#REF!),"",#REF!)</f>
        <v>#REF!</v>
      </c>
      <c r="K37" s="104"/>
      <c r="L37" s="164" t="str">
        <f t="shared" si="2"/>
        <v/>
      </c>
      <c r="M37" s="163" t="e">
        <f>IF(ISBLANK(#REF!),"",#REF!)</f>
        <v>#REF!</v>
      </c>
      <c r="N37" s="165" t="e">
        <f>IF(ISBLANK(#REF!),"",#REF!)</f>
        <v>#REF!</v>
      </c>
      <c r="O37" s="165" t="e">
        <f>IF(ISBLANK(#REF!),"",#REF!)</f>
        <v>#REF!</v>
      </c>
      <c r="P37" s="165" t="e">
        <f>IF(ISBLANK(#REF!),"",#REF!)</f>
        <v>#REF!</v>
      </c>
      <c r="Q37" s="166" t="e">
        <f>IF(ISBLANK(#REF!),"",#REF!)</f>
        <v>#REF!</v>
      </c>
      <c r="R37" s="167" t="str">
        <f>IF(ISBLANK(#REF!),"",IFERROR((VLOOKUP(#REF!,TAB_C0220,2,0)),""))</f>
        <v/>
      </c>
      <c r="S37" s="165" t="e">
        <f>IF(ISBLANK(#REF!),"",#REF!)</f>
        <v>#REF!</v>
      </c>
      <c r="T37" s="165" t="e">
        <f>IF(ISBLANK(#REF!),"",#REF!)</f>
        <v>#REF!</v>
      </c>
      <c r="U37" s="165" t="e">
        <f>IF(ISBLANK(#REF!),"",#REF!)</f>
        <v>#REF!</v>
      </c>
      <c r="V37" s="168" t="str">
        <f>IF(ISBLANK(#REF!),"",IFERROR((VLOOKUP(#REF!,TAB_C0260,2,0)),""))</f>
        <v/>
      </c>
      <c r="W37" s="70"/>
      <c r="X37" s="70"/>
    </row>
    <row r="38" spans="1:24" ht="17.25" customHeight="1" x14ac:dyDescent="0.2">
      <c r="A38" s="84"/>
      <c r="B38" s="164" t="str">
        <f t="shared" si="1"/>
        <v/>
      </c>
      <c r="C38" s="163" t="e">
        <f>IF(ISBLANK(#REF!),"",#REF!)</f>
        <v>#REF!</v>
      </c>
      <c r="D38" s="163" t="e">
        <f>IF(ISBLANK(#REF!),"",#REF!)</f>
        <v>#REF!</v>
      </c>
      <c r="E38" s="164" t="e">
        <f>IF(ISBLANK(#REF!),"",#REF!)</f>
        <v>#REF!</v>
      </c>
      <c r="F38" s="163" t="e">
        <f>IF(ISBLANK(#REF!),"",#REF!)</f>
        <v>#REF!</v>
      </c>
      <c r="G38" s="163" t="e">
        <f>IF(ISBLANK(#REF!),"",#REF!)</f>
        <v>#REF!</v>
      </c>
      <c r="H38" s="163" t="e">
        <f>IF(ISBLANK(#REF!),"",#REF!)</f>
        <v>#REF!</v>
      </c>
      <c r="I38" s="163" t="e">
        <f>IF(ISBLANK(#REF!),"",#REF!)</f>
        <v>#REF!</v>
      </c>
      <c r="J38" s="163" t="e">
        <f>IF(ISBLANK(#REF!),"",#REF!)</f>
        <v>#REF!</v>
      </c>
      <c r="K38" s="104"/>
      <c r="L38" s="164" t="str">
        <f t="shared" si="2"/>
        <v/>
      </c>
      <c r="M38" s="163" t="e">
        <f>IF(ISBLANK(#REF!),"",#REF!)</f>
        <v>#REF!</v>
      </c>
      <c r="N38" s="165" t="e">
        <f>IF(ISBLANK(#REF!),"",#REF!)</f>
        <v>#REF!</v>
      </c>
      <c r="O38" s="165" t="e">
        <f>IF(ISBLANK(#REF!),"",#REF!)</f>
        <v>#REF!</v>
      </c>
      <c r="P38" s="165" t="e">
        <f>IF(ISBLANK(#REF!),"",#REF!)</f>
        <v>#REF!</v>
      </c>
      <c r="Q38" s="166" t="e">
        <f>IF(ISBLANK(#REF!),"",#REF!)</f>
        <v>#REF!</v>
      </c>
      <c r="R38" s="167" t="str">
        <f>IF(ISBLANK(#REF!),"",IFERROR((VLOOKUP(#REF!,TAB_C0220,2,0)),""))</f>
        <v/>
      </c>
      <c r="S38" s="165" t="e">
        <f>IF(ISBLANK(#REF!),"",#REF!)</f>
        <v>#REF!</v>
      </c>
      <c r="T38" s="165" t="e">
        <f>IF(ISBLANK(#REF!),"",#REF!)</f>
        <v>#REF!</v>
      </c>
      <c r="U38" s="165" t="e">
        <f>IF(ISBLANK(#REF!),"",#REF!)</f>
        <v>#REF!</v>
      </c>
      <c r="V38" s="168" t="str">
        <f>IF(ISBLANK(#REF!),"",IFERROR((VLOOKUP(#REF!,TAB_C0260,2,0)),""))</f>
        <v/>
      </c>
      <c r="W38" s="70"/>
      <c r="X38" s="70"/>
    </row>
    <row r="39" spans="1:24" ht="17.25" customHeight="1" x14ac:dyDescent="0.2">
      <c r="A39" s="84"/>
      <c r="B39" s="164" t="str">
        <f t="shared" si="1"/>
        <v/>
      </c>
      <c r="C39" s="163" t="e">
        <f>IF(ISBLANK(#REF!),"",#REF!)</f>
        <v>#REF!</v>
      </c>
      <c r="D39" s="163" t="e">
        <f>IF(ISBLANK(#REF!),"",#REF!)</f>
        <v>#REF!</v>
      </c>
      <c r="E39" s="164" t="e">
        <f>IF(ISBLANK(#REF!),"",#REF!)</f>
        <v>#REF!</v>
      </c>
      <c r="F39" s="163" t="e">
        <f>IF(ISBLANK(#REF!),"",#REF!)</f>
        <v>#REF!</v>
      </c>
      <c r="G39" s="163" t="e">
        <f>IF(ISBLANK(#REF!),"",#REF!)</f>
        <v>#REF!</v>
      </c>
      <c r="H39" s="163" t="e">
        <f>IF(ISBLANK(#REF!),"",#REF!)</f>
        <v>#REF!</v>
      </c>
      <c r="I39" s="163" t="e">
        <f>IF(ISBLANK(#REF!),"",#REF!)</f>
        <v>#REF!</v>
      </c>
      <c r="J39" s="163" t="e">
        <f>IF(ISBLANK(#REF!),"",#REF!)</f>
        <v>#REF!</v>
      </c>
      <c r="K39" s="104"/>
      <c r="L39" s="164" t="str">
        <f t="shared" si="2"/>
        <v/>
      </c>
      <c r="M39" s="163" t="e">
        <f>IF(ISBLANK(#REF!),"",#REF!)</f>
        <v>#REF!</v>
      </c>
      <c r="N39" s="165" t="e">
        <f>IF(ISBLANK(#REF!),"",#REF!)</f>
        <v>#REF!</v>
      </c>
      <c r="O39" s="165" t="e">
        <f>IF(ISBLANK(#REF!),"",#REF!)</f>
        <v>#REF!</v>
      </c>
      <c r="P39" s="165" t="e">
        <f>IF(ISBLANK(#REF!),"",#REF!)</f>
        <v>#REF!</v>
      </c>
      <c r="Q39" s="166" t="e">
        <f>IF(ISBLANK(#REF!),"",#REF!)</f>
        <v>#REF!</v>
      </c>
      <c r="R39" s="167" t="str">
        <f>IF(ISBLANK(#REF!),"",IFERROR((VLOOKUP(#REF!,TAB_C0220,2,0)),""))</f>
        <v/>
      </c>
      <c r="S39" s="165" t="e">
        <f>IF(ISBLANK(#REF!),"",#REF!)</f>
        <v>#REF!</v>
      </c>
      <c r="T39" s="165" t="e">
        <f>IF(ISBLANK(#REF!),"",#REF!)</f>
        <v>#REF!</v>
      </c>
      <c r="U39" s="165" t="e">
        <f>IF(ISBLANK(#REF!),"",#REF!)</f>
        <v>#REF!</v>
      </c>
      <c r="V39" s="168" t="str">
        <f>IF(ISBLANK(#REF!),"",IFERROR((VLOOKUP(#REF!,TAB_C0260,2,0)),""))</f>
        <v/>
      </c>
      <c r="W39" s="70"/>
      <c r="X39" s="70"/>
    </row>
    <row r="40" spans="1:24" ht="17.25" customHeight="1" x14ac:dyDescent="0.2">
      <c r="A40" s="84"/>
      <c r="B40" s="164" t="str">
        <f t="shared" si="1"/>
        <v/>
      </c>
      <c r="C40" s="163" t="e">
        <f>IF(ISBLANK(#REF!),"",#REF!)</f>
        <v>#REF!</v>
      </c>
      <c r="D40" s="163" t="e">
        <f>IF(ISBLANK(#REF!),"",#REF!)</f>
        <v>#REF!</v>
      </c>
      <c r="E40" s="164" t="e">
        <f>IF(ISBLANK(#REF!),"",#REF!)</f>
        <v>#REF!</v>
      </c>
      <c r="F40" s="163" t="e">
        <f>IF(ISBLANK(#REF!),"",#REF!)</f>
        <v>#REF!</v>
      </c>
      <c r="G40" s="163" t="e">
        <f>IF(ISBLANK(#REF!),"",#REF!)</f>
        <v>#REF!</v>
      </c>
      <c r="H40" s="163" t="e">
        <f>IF(ISBLANK(#REF!),"",#REF!)</f>
        <v>#REF!</v>
      </c>
      <c r="I40" s="163" t="e">
        <f>IF(ISBLANK(#REF!),"",#REF!)</f>
        <v>#REF!</v>
      </c>
      <c r="J40" s="163" t="e">
        <f>IF(ISBLANK(#REF!),"",#REF!)</f>
        <v>#REF!</v>
      </c>
      <c r="K40" s="104"/>
      <c r="L40" s="164" t="str">
        <f t="shared" si="2"/>
        <v/>
      </c>
      <c r="M40" s="163" t="e">
        <f>IF(ISBLANK(#REF!),"",#REF!)</f>
        <v>#REF!</v>
      </c>
      <c r="N40" s="165" t="e">
        <f>IF(ISBLANK(#REF!),"",#REF!)</f>
        <v>#REF!</v>
      </c>
      <c r="O40" s="165" t="e">
        <f>IF(ISBLANK(#REF!),"",#REF!)</f>
        <v>#REF!</v>
      </c>
      <c r="P40" s="165" t="e">
        <f>IF(ISBLANK(#REF!),"",#REF!)</f>
        <v>#REF!</v>
      </c>
      <c r="Q40" s="166" t="e">
        <f>IF(ISBLANK(#REF!),"",#REF!)</f>
        <v>#REF!</v>
      </c>
      <c r="R40" s="167" t="str">
        <f>IF(ISBLANK(#REF!),"",IFERROR((VLOOKUP(#REF!,TAB_C0220,2,0)),""))</f>
        <v/>
      </c>
      <c r="S40" s="165" t="e">
        <f>IF(ISBLANK(#REF!),"",#REF!)</f>
        <v>#REF!</v>
      </c>
      <c r="T40" s="165" t="e">
        <f>IF(ISBLANK(#REF!),"",#REF!)</f>
        <v>#REF!</v>
      </c>
      <c r="U40" s="165" t="e">
        <f>IF(ISBLANK(#REF!),"",#REF!)</f>
        <v>#REF!</v>
      </c>
      <c r="V40" s="168" t="str">
        <f>IF(ISBLANK(#REF!),"",IFERROR((VLOOKUP(#REF!,TAB_C0260,2,0)),""))</f>
        <v/>
      </c>
      <c r="W40" s="70"/>
      <c r="X40" s="70"/>
    </row>
    <row r="41" spans="1:24" ht="17.25" customHeight="1" x14ac:dyDescent="0.2">
      <c r="A41" s="84"/>
      <c r="B41" s="164" t="str">
        <f t="shared" si="1"/>
        <v/>
      </c>
      <c r="C41" s="163" t="e">
        <f>IF(ISBLANK(#REF!),"",#REF!)</f>
        <v>#REF!</v>
      </c>
      <c r="D41" s="163" t="e">
        <f>IF(ISBLANK(#REF!),"",#REF!)</f>
        <v>#REF!</v>
      </c>
      <c r="E41" s="164" t="e">
        <f>IF(ISBLANK(#REF!),"",#REF!)</f>
        <v>#REF!</v>
      </c>
      <c r="F41" s="163" t="e">
        <f>IF(ISBLANK(#REF!),"",#REF!)</f>
        <v>#REF!</v>
      </c>
      <c r="G41" s="163" t="e">
        <f>IF(ISBLANK(#REF!),"",#REF!)</f>
        <v>#REF!</v>
      </c>
      <c r="H41" s="163" t="e">
        <f>IF(ISBLANK(#REF!),"",#REF!)</f>
        <v>#REF!</v>
      </c>
      <c r="I41" s="163" t="e">
        <f>IF(ISBLANK(#REF!),"",#REF!)</f>
        <v>#REF!</v>
      </c>
      <c r="J41" s="163" t="e">
        <f>IF(ISBLANK(#REF!),"",#REF!)</f>
        <v>#REF!</v>
      </c>
      <c r="K41" s="104"/>
      <c r="L41" s="164" t="str">
        <f t="shared" si="2"/>
        <v/>
      </c>
      <c r="M41" s="163" t="e">
        <f>IF(ISBLANK(#REF!),"",#REF!)</f>
        <v>#REF!</v>
      </c>
      <c r="N41" s="165" t="e">
        <f>IF(ISBLANK(#REF!),"",#REF!)</f>
        <v>#REF!</v>
      </c>
      <c r="O41" s="165" t="e">
        <f>IF(ISBLANK(#REF!),"",#REF!)</f>
        <v>#REF!</v>
      </c>
      <c r="P41" s="165" t="e">
        <f>IF(ISBLANK(#REF!),"",#REF!)</f>
        <v>#REF!</v>
      </c>
      <c r="Q41" s="166" t="e">
        <f>IF(ISBLANK(#REF!),"",#REF!)</f>
        <v>#REF!</v>
      </c>
      <c r="R41" s="167" t="str">
        <f>IF(ISBLANK(#REF!),"",IFERROR((VLOOKUP(#REF!,TAB_C0220,2,0)),""))</f>
        <v/>
      </c>
      <c r="S41" s="165" t="e">
        <f>IF(ISBLANK(#REF!),"",#REF!)</f>
        <v>#REF!</v>
      </c>
      <c r="T41" s="165" t="e">
        <f>IF(ISBLANK(#REF!),"",#REF!)</f>
        <v>#REF!</v>
      </c>
      <c r="U41" s="165" t="e">
        <f>IF(ISBLANK(#REF!),"",#REF!)</f>
        <v>#REF!</v>
      </c>
      <c r="V41" s="168" t="str">
        <f>IF(ISBLANK(#REF!),"",IFERROR((VLOOKUP(#REF!,TAB_C0260,2,0)),""))</f>
        <v/>
      </c>
      <c r="W41" s="70"/>
      <c r="X41" s="70"/>
    </row>
    <row r="42" spans="1:24" ht="17.25" customHeight="1" x14ac:dyDescent="0.2">
      <c r="A42" s="84"/>
      <c r="B42" s="164" t="str">
        <f t="shared" si="1"/>
        <v/>
      </c>
      <c r="C42" s="163" t="e">
        <f>IF(ISBLANK(#REF!),"",#REF!)</f>
        <v>#REF!</v>
      </c>
      <c r="D42" s="163" t="e">
        <f>IF(ISBLANK(#REF!),"",#REF!)</f>
        <v>#REF!</v>
      </c>
      <c r="E42" s="164" t="e">
        <f>IF(ISBLANK(#REF!),"",#REF!)</f>
        <v>#REF!</v>
      </c>
      <c r="F42" s="163" t="e">
        <f>IF(ISBLANK(#REF!),"",#REF!)</f>
        <v>#REF!</v>
      </c>
      <c r="G42" s="163" t="e">
        <f>IF(ISBLANK(#REF!),"",#REF!)</f>
        <v>#REF!</v>
      </c>
      <c r="H42" s="163" t="e">
        <f>IF(ISBLANK(#REF!),"",#REF!)</f>
        <v>#REF!</v>
      </c>
      <c r="I42" s="163" t="e">
        <f>IF(ISBLANK(#REF!),"",#REF!)</f>
        <v>#REF!</v>
      </c>
      <c r="J42" s="163" t="e">
        <f>IF(ISBLANK(#REF!),"",#REF!)</f>
        <v>#REF!</v>
      </c>
      <c r="K42" s="104"/>
      <c r="L42" s="164" t="str">
        <f t="shared" si="2"/>
        <v/>
      </c>
      <c r="M42" s="163" t="e">
        <f>IF(ISBLANK(#REF!),"",#REF!)</f>
        <v>#REF!</v>
      </c>
      <c r="N42" s="165" t="e">
        <f>IF(ISBLANK(#REF!),"",#REF!)</f>
        <v>#REF!</v>
      </c>
      <c r="O42" s="165" t="e">
        <f>IF(ISBLANK(#REF!),"",#REF!)</f>
        <v>#REF!</v>
      </c>
      <c r="P42" s="165" t="e">
        <f>IF(ISBLANK(#REF!),"",#REF!)</f>
        <v>#REF!</v>
      </c>
      <c r="Q42" s="166" t="e">
        <f>IF(ISBLANK(#REF!),"",#REF!)</f>
        <v>#REF!</v>
      </c>
      <c r="R42" s="167" t="str">
        <f>IF(ISBLANK(#REF!),"",IFERROR((VLOOKUP(#REF!,TAB_C0220,2,0)),""))</f>
        <v/>
      </c>
      <c r="S42" s="165" t="e">
        <f>IF(ISBLANK(#REF!),"",#REF!)</f>
        <v>#REF!</v>
      </c>
      <c r="T42" s="165" t="e">
        <f>IF(ISBLANK(#REF!),"",#REF!)</f>
        <v>#REF!</v>
      </c>
      <c r="U42" s="165" t="e">
        <f>IF(ISBLANK(#REF!),"",#REF!)</f>
        <v>#REF!</v>
      </c>
      <c r="V42" s="168" t="str">
        <f>IF(ISBLANK(#REF!),"",IFERROR((VLOOKUP(#REF!,TAB_C0260,2,0)),""))</f>
        <v/>
      </c>
      <c r="W42" s="70"/>
      <c r="X42" s="70"/>
    </row>
    <row r="43" spans="1:24" ht="17.25" customHeight="1" x14ac:dyDescent="0.2">
      <c r="A43" s="84"/>
      <c r="B43" s="164" t="str">
        <f t="shared" si="1"/>
        <v/>
      </c>
      <c r="C43" s="163" t="e">
        <f>IF(ISBLANK(#REF!),"",#REF!)</f>
        <v>#REF!</v>
      </c>
      <c r="D43" s="163" t="e">
        <f>IF(ISBLANK(#REF!),"",#REF!)</f>
        <v>#REF!</v>
      </c>
      <c r="E43" s="164" t="e">
        <f>IF(ISBLANK(#REF!),"",#REF!)</f>
        <v>#REF!</v>
      </c>
      <c r="F43" s="163" t="e">
        <f>IF(ISBLANK(#REF!),"",#REF!)</f>
        <v>#REF!</v>
      </c>
      <c r="G43" s="163" t="e">
        <f>IF(ISBLANK(#REF!),"",#REF!)</f>
        <v>#REF!</v>
      </c>
      <c r="H43" s="163" t="e">
        <f>IF(ISBLANK(#REF!),"",#REF!)</f>
        <v>#REF!</v>
      </c>
      <c r="I43" s="163" t="e">
        <f>IF(ISBLANK(#REF!),"",#REF!)</f>
        <v>#REF!</v>
      </c>
      <c r="J43" s="163" t="e">
        <f>IF(ISBLANK(#REF!),"",#REF!)</f>
        <v>#REF!</v>
      </c>
      <c r="K43" s="104"/>
      <c r="L43" s="164" t="str">
        <f t="shared" si="2"/>
        <v/>
      </c>
      <c r="M43" s="163" t="e">
        <f>IF(ISBLANK(#REF!),"",#REF!)</f>
        <v>#REF!</v>
      </c>
      <c r="N43" s="165" t="e">
        <f>IF(ISBLANK(#REF!),"",#REF!)</f>
        <v>#REF!</v>
      </c>
      <c r="O43" s="165" t="e">
        <f>IF(ISBLANK(#REF!),"",#REF!)</f>
        <v>#REF!</v>
      </c>
      <c r="P43" s="165" t="e">
        <f>IF(ISBLANK(#REF!),"",#REF!)</f>
        <v>#REF!</v>
      </c>
      <c r="Q43" s="166" t="e">
        <f>IF(ISBLANK(#REF!),"",#REF!)</f>
        <v>#REF!</v>
      </c>
      <c r="R43" s="167" t="str">
        <f>IF(ISBLANK(#REF!),"",IFERROR((VLOOKUP(#REF!,TAB_C0220,2,0)),""))</f>
        <v/>
      </c>
      <c r="S43" s="165" t="e">
        <f>IF(ISBLANK(#REF!),"",#REF!)</f>
        <v>#REF!</v>
      </c>
      <c r="T43" s="165" t="e">
        <f>IF(ISBLANK(#REF!),"",#REF!)</f>
        <v>#REF!</v>
      </c>
      <c r="U43" s="165" t="e">
        <f>IF(ISBLANK(#REF!),"",#REF!)</f>
        <v>#REF!</v>
      </c>
      <c r="V43" s="168" t="str">
        <f>IF(ISBLANK(#REF!),"",IFERROR((VLOOKUP(#REF!,TAB_C0260,2,0)),""))</f>
        <v/>
      </c>
      <c r="W43" s="70"/>
      <c r="X43" s="70"/>
    </row>
    <row r="44" spans="1:24" ht="17.25" customHeight="1" x14ac:dyDescent="0.2">
      <c r="A44" s="84"/>
      <c r="B44" s="164" t="str">
        <f t="shared" si="1"/>
        <v/>
      </c>
      <c r="C44" s="163" t="e">
        <f>IF(ISBLANK(#REF!),"",#REF!)</f>
        <v>#REF!</v>
      </c>
      <c r="D44" s="163" t="e">
        <f>IF(ISBLANK(#REF!),"",#REF!)</f>
        <v>#REF!</v>
      </c>
      <c r="E44" s="164" t="e">
        <f>IF(ISBLANK(#REF!),"",#REF!)</f>
        <v>#REF!</v>
      </c>
      <c r="F44" s="163" t="e">
        <f>IF(ISBLANK(#REF!),"",#REF!)</f>
        <v>#REF!</v>
      </c>
      <c r="G44" s="163" t="e">
        <f>IF(ISBLANK(#REF!),"",#REF!)</f>
        <v>#REF!</v>
      </c>
      <c r="H44" s="163" t="e">
        <f>IF(ISBLANK(#REF!),"",#REF!)</f>
        <v>#REF!</v>
      </c>
      <c r="I44" s="163" t="e">
        <f>IF(ISBLANK(#REF!),"",#REF!)</f>
        <v>#REF!</v>
      </c>
      <c r="J44" s="163" t="e">
        <f>IF(ISBLANK(#REF!),"",#REF!)</f>
        <v>#REF!</v>
      </c>
      <c r="K44" s="104"/>
      <c r="L44" s="164" t="str">
        <f t="shared" si="2"/>
        <v/>
      </c>
      <c r="M44" s="163" t="e">
        <f>IF(ISBLANK(#REF!),"",#REF!)</f>
        <v>#REF!</v>
      </c>
      <c r="N44" s="165" t="e">
        <f>IF(ISBLANK(#REF!),"",#REF!)</f>
        <v>#REF!</v>
      </c>
      <c r="O44" s="165" t="e">
        <f>IF(ISBLANK(#REF!),"",#REF!)</f>
        <v>#REF!</v>
      </c>
      <c r="P44" s="165" t="e">
        <f>IF(ISBLANK(#REF!),"",#REF!)</f>
        <v>#REF!</v>
      </c>
      <c r="Q44" s="166" t="e">
        <f>IF(ISBLANK(#REF!),"",#REF!)</f>
        <v>#REF!</v>
      </c>
      <c r="R44" s="167" t="str">
        <f>IF(ISBLANK(#REF!),"",IFERROR((VLOOKUP(#REF!,TAB_C0220,2,0)),""))</f>
        <v/>
      </c>
      <c r="S44" s="165" t="e">
        <f>IF(ISBLANK(#REF!),"",#REF!)</f>
        <v>#REF!</v>
      </c>
      <c r="T44" s="165" t="e">
        <f>IF(ISBLANK(#REF!),"",#REF!)</f>
        <v>#REF!</v>
      </c>
      <c r="U44" s="165" t="e">
        <f>IF(ISBLANK(#REF!),"",#REF!)</f>
        <v>#REF!</v>
      </c>
      <c r="V44" s="168" t="str">
        <f>IF(ISBLANK(#REF!),"",IFERROR((VLOOKUP(#REF!,TAB_C0260,2,0)),""))</f>
        <v/>
      </c>
      <c r="W44" s="70"/>
      <c r="X44" s="70"/>
    </row>
    <row r="45" spans="1:24" ht="17.25" customHeight="1" x14ac:dyDescent="0.2">
      <c r="A45" s="84"/>
      <c r="B45" s="164" t="str">
        <f t="shared" si="1"/>
        <v/>
      </c>
      <c r="C45" s="163" t="e">
        <f>IF(ISBLANK(#REF!),"",#REF!)</f>
        <v>#REF!</v>
      </c>
      <c r="D45" s="163" t="e">
        <f>IF(ISBLANK(#REF!),"",#REF!)</f>
        <v>#REF!</v>
      </c>
      <c r="E45" s="164" t="e">
        <f>IF(ISBLANK(#REF!),"",#REF!)</f>
        <v>#REF!</v>
      </c>
      <c r="F45" s="163" t="e">
        <f>IF(ISBLANK(#REF!),"",#REF!)</f>
        <v>#REF!</v>
      </c>
      <c r="G45" s="163" t="e">
        <f>IF(ISBLANK(#REF!),"",#REF!)</f>
        <v>#REF!</v>
      </c>
      <c r="H45" s="163" t="e">
        <f>IF(ISBLANK(#REF!),"",#REF!)</f>
        <v>#REF!</v>
      </c>
      <c r="I45" s="163" t="e">
        <f>IF(ISBLANK(#REF!),"",#REF!)</f>
        <v>#REF!</v>
      </c>
      <c r="J45" s="163" t="e">
        <f>IF(ISBLANK(#REF!),"",#REF!)</f>
        <v>#REF!</v>
      </c>
      <c r="K45" s="104"/>
      <c r="L45" s="164" t="str">
        <f t="shared" si="2"/>
        <v/>
      </c>
      <c r="M45" s="163" t="e">
        <f>IF(ISBLANK(#REF!),"",#REF!)</f>
        <v>#REF!</v>
      </c>
      <c r="N45" s="165" t="e">
        <f>IF(ISBLANK(#REF!),"",#REF!)</f>
        <v>#REF!</v>
      </c>
      <c r="O45" s="165" t="e">
        <f>IF(ISBLANK(#REF!),"",#REF!)</f>
        <v>#REF!</v>
      </c>
      <c r="P45" s="165" t="e">
        <f>IF(ISBLANK(#REF!),"",#REF!)</f>
        <v>#REF!</v>
      </c>
      <c r="Q45" s="166" t="e">
        <f>IF(ISBLANK(#REF!),"",#REF!)</f>
        <v>#REF!</v>
      </c>
      <c r="R45" s="167" t="str">
        <f>IF(ISBLANK(#REF!),"",IFERROR((VLOOKUP(#REF!,TAB_C0220,2,0)),""))</f>
        <v/>
      </c>
      <c r="S45" s="165" t="e">
        <f>IF(ISBLANK(#REF!),"",#REF!)</f>
        <v>#REF!</v>
      </c>
      <c r="T45" s="165" t="e">
        <f>IF(ISBLANK(#REF!),"",#REF!)</f>
        <v>#REF!</v>
      </c>
      <c r="U45" s="165" t="e">
        <f>IF(ISBLANK(#REF!),"",#REF!)</f>
        <v>#REF!</v>
      </c>
      <c r="V45" s="168" t="str">
        <f>IF(ISBLANK(#REF!),"",IFERROR((VLOOKUP(#REF!,TAB_C0260,2,0)),""))</f>
        <v/>
      </c>
      <c r="W45" s="70"/>
      <c r="X45" s="70"/>
    </row>
    <row r="46" spans="1:24" ht="17.25" customHeight="1" x14ac:dyDescent="0.2">
      <c r="A46" s="84"/>
      <c r="B46" s="164" t="str">
        <f t="shared" si="1"/>
        <v/>
      </c>
      <c r="C46" s="163" t="e">
        <f>IF(ISBLANK(#REF!),"",#REF!)</f>
        <v>#REF!</v>
      </c>
      <c r="D46" s="163" t="e">
        <f>IF(ISBLANK(#REF!),"",#REF!)</f>
        <v>#REF!</v>
      </c>
      <c r="E46" s="164" t="e">
        <f>IF(ISBLANK(#REF!),"",#REF!)</f>
        <v>#REF!</v>
      </c>
      <c r="F46" s="163" t="e">
        <f>IF(ISBLANK(#REF!),"",#REF!)</f>
        <v>#REF!</v>
      </c>
      <c r="G46" s="163" t="e">
        <f>IF(ISBLANK(#REF!),"",#REF!)</f>
        <v>#REF!</v>
      </c>
      <c r="H46" s="163" t="e">
        <f>IF(ISBLANK(#REF!),"",#REF!)</f>
        <v>#REF!</v>
      </c>
      <c r="I46" s="163" t="e">
        <f>IF(ISBLANK(#REF!),"",#REF!)</f>
        <v>#REF!</v>
      </c>
      <c r="J46" s="163" t="e">
        <f>IF(ISBLANK(#REF!),"",#REF!)</f>
        <v>#REF!</v>
      </c>
      <c r="K46" s="104"/>
      <c r="L46" s="164" t="str">
        <f t="shared" si="2"/>
        <v/>
      </c>
      <c r="M46" s="163" t="e">
        <f>IF(ISBLANK(#REF!),"",#REF!)</f>
        <v>#REF!</v>
      </c>
      <c r="N46" s="165" t="e">
        <f>IF(ISBLANK(#REF!),"",#REF!)</f>
        <v>#REF!</v>
      </c>
      <c r="O46" s="165" t="e">
        <f>IF(ISBLANK(#REF!),"",#REF!)</f>
        <v>#REF!</v>
      </c>
      <c r="P46" s="165" t="e">
        <f>IF(ISBLANK(#REF!),"",#REF!)</f>
        <v>#REF!</v>
      </c>
      <c r="Q46" s="166" t="e">
        <f>IF(ISBLANK(#REF!),"",#REF!)</f>
        <v>#REF!</v>
      </c>
      <c r="R46" s="167" t="str">
        <f>IF(ISBLANK(#REF!),"",IFERROR((VLOOKUP(#REF!,TAB_C0220,2,0)),""))</f>
        <v/>
      </c>
      <c r="S46" s="165" t="e">
        <f>IF(ISBLANK(#REF!),"",#REF!)</f>
        <v>#REF!</v>
      </c>
      <c r="T46" s="165" t="e">
        <f>IF(ISBLANK(#REF!),"",#REF!)</f>
        <v>#REF!</v>
      </c>
      <c r="U46" s="165" t="e">
        <f>IF(ISBLANK(#REF!),"",#REF!)</f>
        <v>#REF!</v>
      </c>
      <c r="V46" s="168" t="str">
        <f>IF(ISBLANK(#REF!),"",IFERROR((VLOOKUP(#REF!,TAB_C0260,2,0)),""))</f>
        <v/>
      </c>
      <c r="W46" s="70"/>
      <c r="X46" s="70"/>
    </row>
    <row r="47" spans="1:24" ht="17.25" customHeight="1" x14ac:dyDescent="0.2">
      <c r="A47" s="84"/>
      <c r="B47" s="164" t="str">
        <f t="shared" si="1"/>
        <v/>
      </c>
      <c r="C47" s="163" t="e">
        <f>IF(ISBLANK(#REF!),"",#REF!)</f>
        <v>#REF!</v>
      </c>
      <c r="D47" s="163" t="e">
        <f>IF(ISBLANK(#REF!),"",#REF!)</f>
        <v>#REF!</v>
      </c>
      <c r="E47" s="164" t="e">
        <f>IF(ISBLANK(#REF!),"",#REF!)</f>
        <v>#REF!</v>
      </c>
      <c r="F47" s="163" t="e">
        <f>IF(ISBLANK(#REF!),"",#REF!)</f>
        <v>#REF!</v>
      </c>
      <c r="G47" s="163" t="e">
        <f>IF(ISBLANK(#REF!),"",#REF!)</f>
        <v>#REF!</v>
      </c>
      <c r="H47" s="163" t="e">
        <f>IF(ISBLANK(#REF!),"",#REF!)</f>
        <v>#REF!</v>
      </c>
      <c r="I47" s="163" t="e">
        <f>IF(ISBLANK(#REF!),"",#REF!)</f>
        <v>#REF!</v>
      </c>
      <c r="J47" s="163" t="e">
        <f>IF(ISBLANK(#REF!),"",#REF!)</f>
        <v>#REF!</v>
      </c>
      <c r="K47" s="104"/>
      <c r="L47" s="164" t="str">
        <f t="shared" si="2"/>
        <v/>
      </c>
      <c r="M47" s="163" t="e">
        <f>IF(ISBLANK(#REF!),"",#REF!)</f>
        <v>#REF!</v>
      </c>
      <c r="N47" s="165" t="e">
        <f>IF(ISBLANK(#REF!),"",#REF!)</f>
        <v>#REF!</v>
      </c>
      <c r="O47" s="165" t="e">
        <f>IF(ISBLANK(#REF!),"",#REF!)</f>
        <v>#REF!</v>
      </c>
      <c r="P47" s="165" t="e">
        <f>IF(ISBLANK(#REF!),"",#REF!)</f>
        <v>#REF!</v>
      </c>
      <c r="Q47" s="166" t="e">
        <f>IF(ISBLANK(#REF!),"",#REF!)</f>
        <v>#REF!</v>
      </c>
      <c r="R47" s="167" t="str">
        <f>IF(ISBLANK(#REF!),"",IFERROR((VLOOKUP(#REF!,TAB_C0220,2,0)),""))</f>
        <v/>
      </c>
      <c r="S47" s="165" t="e">
        <f>IF(ISBLANK(#REF!),"",#REF!)</f>
        <v>#REF!</v>
      </c>
      <c r="T47" s="165" t="e">
        <f>IF(ISBLANK(#REF!),"",#REF!)</f>
        <v>#REF!</v>
      </c>
      <c r="U47" s="165" t="e">
        <f>IF(ISBLANK(#REF!),"",#REF!)</f>
        <v>#REF!</v>
      </c>
      <c r="V47" s="168" t="str">
        <f>IF(ISBLANK(#REF!),"",IFERROR((VLOOKUP(#REF!,TAB_C0260,2,0)),""))</f>
        <v/>
      </c>
      <c r="W47" s="70"/>
      <c r="X47" s="70"/>
    </row>
    <row r="48" spans="1:24" ht="17.25" customHeight="1" x14ac:dyDescent="0.2">
      <c r="A48" s="84"/>
      <c r="B48" s="164" t="str">
        <f t="shared" si="1"/>
        <v/>
      </c>
      <c r="C48" s="163" t="e">
        <f>IF(ISBLANK(#REF!),"",#REF!)</f>
        <v>#REF!</v>
      </c>
      <c r="D48" s="163" t="e">
        <f>IF(ISBLANK(#REF!),"",#REF!)</f>
        <v>#REF!</v>
      </c>
      <c r="E48" s="164" t="e">
        <f>IF(ISBLANK(#REF!),"",#REF!)</f>
        <v>#REF!</v>
      </c>
      <c r="F48" s="163" t="e">
        <f>IF(ISBLANK(#REF!),"",#REF!)</f>
        <v>#REF!</v>
      </c>
      <c r="G48" s="163" t="e">
        <f>IF(ISBLANK(#REF!),"",#REF!)</f>
        <v>#REF!</v>
      </c>
      <c r="H48" s="163" t="e">
        <f>IF(ISBLANK(#REF!),"",#REF!)</f>
        <v>#REF!</v>
      </c>
      <c r="I48" s="163" t="e">
        <f>IF(ISBLANK(#REF!),"",#REF!)</f>
        <v>#REF!</v>
      </c>
      <c r="J48" s="163" t="e">
        <f>IF(ISBLANK(#REF!),"",#REF!)</f>
        <v>#REF!</v>
      </c>
      <c r="K48" s="104"/>
      <c r="L48" s="164" t="str">
        <f t="shared" si="2"/>
        <v/>
      </c>
      <c r="M48" s="163" t="e">
        <f>IF(ISBLANK(#REF!),"",#REF!)</f>
        <v>#REF!</v>
      </c>
      <c r="N48" s="165" t="e">
        <f>IF(ISBLANK(#REF!),"",#REF!)</f>
        <v>#REF!</v>
      </c>
      <c r="O48" s="165" t="e">
        <f>IF(ISBLANK(#REF!),"",#REF!)</f>
        <v>#REF!</v>
      </c>
      <c r="P48" s="165" t="e">
        <f>IF(ISBLANK(#REF!),"",#REF!)</f>
        <v>#REF!</v>
      </c>
      <c r="Q48" s="166" t="e">
        <f>IF(ISBLANK(#REF!),"",#REF!)</f>
        <v>#REF!</v>
      </c>
      <c r="R48" s="167" t="str">
        <f>IF(ISBLANK(#REF!),"",IFERROR((VLOOKUP(#REF!,TAB_C0220,2,0)),""))</f>
        <v/>
      </c>
      <c r="S48" s="165" t="e">
        <f>IF(ISBLANK(#REF!),"",#REF!)</f>
        <v>#REF!</v>
      </c>
      <c r="T48" s="165" t="e">
        <f>IF(ISBLANK(#REF!),"",#REF!)</f>
        <v>#REF!</v>
      </c>
      <c r="U48" s="165" t="e">
        <f>IF(ISBLANK(#REF!),"",#REF!)</f>
        <v>#REF!</v>
      </c>
      <c r="V48" s="168" t="str">
        <f>IF(ISBLANK(#REF!),"",IFERROR((VLOOKUP(#REF!,TAB_C0260,2,0)),""))</f>
        <v/>
      </c>
      <c r="W48" s="70"/>
      <c r="X48" s="70"/>
    </row>
    <row r="49" spans="1:24" ht="17.25" customHeight="1" x14ac:dyDescent="0.2">
      <c r="A49" s="84"/>
      <c r="B49" s="164" t="str">
        <f t="shared" si="1"/>
        <v/>
      </c>
      <c r="C49" s="163" t="e">
        <f>IF(ISBLANK(#REF!),"",#REF!)</f>
        <v>#REF!</v>
      </c>
      <c r="D49" s="163" t="e">
        <f>IF(ISBLANK(#REF!),"",#REF!)</f>
        <v>#REF!</v>
      </c>
      <c r="E49" s="164" t="e">
        <f>IF(ISBLANK(#REF!),"",#REF!)</f>
        <v>#REF!</v>
      </c>
      <c r="F49" s="163" t="e">
        <f>IF(ISBLANK(#REF!),"",#REF!)</f>
        <v>#REF!</v>
      </c>
      <c r="G49" s="163" t="e">
        <f>IF(ISBLANK(#REF!),"",#REF!)</f>
        <v>#REF!</v>
      </c>
      <c r="H49" s="163" t="e">
        <f>IF(ISBLANK(#REF!),"",#REF!)</f>
        <v>#REF!</v>
      </c>
      <c r="I49" s="163" t="e">
        <f>IF(ISBLANK(#REF!),"",#REF!)</f>
        <v>#REF!</v>
      </c>
      <c r="J49" s="163" t="e">
        <f>IF(ISBLANK(#REF!),"",#REF!)</f>
        <v>#REF!</v>
      </c>
      <c r="K49" s="104"/>
      <c r="L49" s="164" t="str">
        <f t="shared" si="2"/>
        <v/>
      </c>
      <c r="M49" s="163" t="e">
        <f>IF(ISBLANK(#REF!),"",#REF!)</f>
        <v>#REF!</v>
      </c>
      <c r="N49" s="165" t="e">
        <f>IF(ISBLANK(#REF!),"",#REF!)</f>
        <v>#REF!</v>
      </c>
      <c r="O49" s="165" t="e">
        <f>IF(ISBLANK(#REF!),"",#REF!)</f>
        <v>#REF!</v>
      </c>
      <c r="P49" s="165" t="e">
        <f>IF(ISBLANK(#REF!),"",#REF!)</f>
        <v>#REF!</v>
      </c>
      <c r="Q49" s="166" t="e">
        <f>IF(ISBLANK(#REF!),"",#REF!)</f>
        <v>#REF!</v>
      </c>
      <c r="R49" s="167" t="str">
        <f>IF(ISBLANK(#REF!),"",IFERROR((VLOOKUP(#REF!,TAB_C0220,2,0)),""))</f>
        <v/>
      </c>
      <c r="S49" s="165" t="e">
        <f>IF(ISBLANK(#REF!),"",#REF!)</f>
        <v>#REF!</v>
      </c>
      <c r="T49" s="165" t="e">
        <f>IF(ISBLANK(#REF!),"",#REF!)</f>
        <v>#REF!</v>
      </c>
      <c r="U49" s="165" t="e">
        <f>IF(ISBLANK(#REF!),"",#REF!)</f>
        <v>#REF!</v>
      </c>
      <c r="V49" s="168" t="str">
        <f>IF(ISBLANK(#REF!),"",IFERROR((VLOOKUP(#REF!,TAB_C0260,2,0)),""))</f>
        <v/>
      </c>
    </row>
    <row r="50" spans="1:24" ht="29.25" customHeight="1" x14ac:dyDescent="0.2">
      <c r="A50" s="84"/>
      <c r="B50" s="248"/>
      <c r="C50" s="247"/>
      <c r="D50" s="247"/>
      <c r="E50" s="248"/>
      <c r="F50" s="247"/>
      <c r="G50" s="247"/>
      <c r="H50" s="247"/>
      <c r="I50" s="247"/>
      <c r="J50" s="247"/>
      <c r="K50" s="104"/>
      <c r="L50" s="248"/>
      <c r="M50" s="247"/>
      <c r="N50" s="249"/>
      <c r="O50" s="249"/>
      <c r="P50" s="249"/>
      <c r="Q50" s="250"/>
      <c r="R50" s="251"/>
      <c r="S50" s="249"/>
      <c r="T50" s="249"/>
      <c r="U50" s="249"/>
      <c r="V50" s="252"/>
    </row>
    <row r="51" spans="1:24" ht="17.25" customHeight="1" x14ac:dyDescent="0.2">
      <c r="A51" s="84"/>
      <c r="B51" s="285"/>
      <c r="C51" s="74"/>
      <c r="D51" s="75"/>
      <c r="E51" s="29"/>
      <c r="F51" s="29"/>
      <c r="G51" s="29"/>
      <c r="H51" s="29"/>
      <c r="I51" s="29"/>
      <c r="J51" s="29"/>
      <c r="K51" s="84"/>
      <c r="L51" s="285"/>
      <c r="M51" s="84"/>
      <c r="N51" s="358" t="s">
        <v>619</v>
      </c>
      <c r="O51" s="359"/>
      <c r="P51" s="359"/>
      <c r="Q51" s="359"/>
      <c r="R51" s="359"/>
      <c r="S51" s="359"/>
      <c r="T51" s="360" t="s">
        <v>620</v>
      </c>
      <c r="U51" s="360"/>
      <c r="V51" s="273" t="s">
        <v>621</v>
      </c>
      <c r="W51" s="70"/>
      <c r="X51" s="70"/>
    </row>
    <row r="52" spans="1:24" ht="42.75" thickBot="1" x14ac:dyDescent="0.25">
      <c r="A52" s="172"/>
      <c r="B52" s="281"/>
      <c r="C52" s="281" t="s">
        <v>603</v>
      </c>
      <c r="D52" s="281" t="s">
        <v>604</v>
      </c>
      <c r="E52" s="281" t="s">
        <v>605</v>
      </c>
      <c r="F52" s="281" t="s">
        <v>606</v>
      </c>
      <c r="G52" s="281" t="s">
        <v>607</v>
      </c>
      <c r="H52" s="281" t="s">
        <v>608</v>
      </c>
      <c r="I52" s="281" t="s">
        <v>609</v>
      </c>
      <c r="J52" s="281" t="s">
        <v>610</v>
      </c>
      <c r="K52" s="84"/>
      <c r="L52" s="281"/>
      <c r="M52" s="281" t="s">
        <v>606</v>
      </c>
      <c r="N52" s="281" t="s">
        <v>611</v>
      </c>
      <c r="O52" s="281" t="s">
        <v>612</v>
      </c>
      <c r="P52" s="281" t="s">
        <v>613</v>
      </c>
      <c r="Q52" s="281" t="s">
        <v>614</v>
      </c>
      <c r="R52" s="281" t="s">
        <v>615</v>
      </c>
      <c r="S52" s="281" t="s">
        <v>616</v>
      </c>
      <c r="T52" s="281" t="s">
        <v>662</v>
      </c>
      <c r="U52" s="281" t="s">
        <v>617</v>
      </c>
      <c r="V52" s="281" t="s">
        <v>618</v>
      </c>
      <c r="W52" s="70"/>
      <c r="X52" s="70"/>
    </row>
    <row r="53" spans="1:24" ht="17.25" customHeight="1" x14ac:dyDescent="0.2">
      <c r="A53" s="84"/>
      <c r="B53" s="282" t="str">
        <f>IF(B49&lt;$B$4,B49+1,"")</f>
        <v/>
      </c>
      <c r="C53" s="163" t="e">
        <f>IF(ISBLANK(#REF!),"",#REF!)</f>
        <v>#REF!</v>
      </c>
      <c r="D53" s="163" t="e">
        <f>IF(ISBLANK(#REF!),"",#REF!)</f>
        <v>#REF!</v>
      </c>
      <c r="E53" s="164" t="e">
        <f>IF(ISBLANK(#REF!),"",#REF!)</f>
        <v>#REF!</v>
      </c>
      <c r="F53" s="163" t="e">
        <f>IF(ISBLANK(#REF!),"",#REF!)</f>
        <v>#REF!</v>
      </c>
      <c r="G53" s="163" t="e">
        <f>IF(ISBLANK(#REF!),"",#REF!)</f>
        <v>#REF!</v>
      </c>
      <c r="H53" s="163" t="e">
        <f>IF(ISBLANK(#REF!),"",#REF!)</f>
        <v>#REF!</v>
      </c>
      <c r="I53" s="163" t="e">
        <f>IF(ISBLANK(#REF!),"",#REF!)</f>
        <v>#REF!</v>
      </c>
      <c r="J53" s="163" t="e">
        <f>IF(ISBLANK(#REF!),"",#REF!)</f>
        <v>#REF!</v>
      </c>
      <c r="K53" s="104"/>
      <c r="L53" s="282" t="str">
        <f t="shared" ref="L53:L72" si="4">B53</f>
        <v/>
      </c>
      <c r="M53" s="163" t="e">
        <f>IF(ISBLANK(#REF!),"",#REF!)</f>
        <v>#REF!</v>
      </c>
      <c r="N53" s="165" t="e">
        <f>IF(ISBLANK(#REF!),"",#REF!)</f>
        <v>#REF!</v>
      </c>
      <c r="O53" s="165" t="e">
        <f>IF(ISBLANK(#REF!),"",#REF!)</f>
        <v>#REF!</v>
      </c>
      <c r="P53" s="165" t="e">
        <f>IF(ISBLANK(#REF!),"",#REF!)</f>
        <v>#REF!</v>
      </c>
      <c r="Q53" s="166" t="e">
        <f>IF(ISBLANK(#REF!),"",#REF!)</f>
        <v>#REF!</v>
      </c>
      <c r="R53" s="167" t="str">
        <f>IF(ISBLANK(#REF!),"",IFERROR((VLOOKUP(#REF!,TAB_C0220,2,0)),""))</f>
        <v/>
      </c>
      <c r="S53" s="165" t="e">
        <f>IF(ISBLANK(#REF!),"",#REF!)</f>
        <v>#REF!</v>
      </c>
      <c r="T53" s="165" t="e">
        <f>IF(ISBLANK(#REF!),"",#REF!)</f>
        <v>#REF!</v>
      </c>
      <c r="U53" s="165" t="e">
        <f>IF(ISBLANK(#REF!),"",#REF!)</f>
        <v>#REF!</v>
      </c>
      <c r="V53" s="168" t="str">
        <f>IF(ISBLANK(#REF!),"",IFERROR((VLOOKUP(#REF!,TAB_C0260,2,0)),""))</f>
        <v/>
      </c>
    </row>
    <row r="54" spans="1:24" ht="17.25" customHeight="1" x14ac:dyDescent="0.2">
      <c r="A54" s="84"/>
      <c r="B54" s="164" t="str">
        <f t="shared" ref="B54:B66" si="5">IF(B53&lt;$B$4,B53+1,"")</f>
        <v/>
      </c>
      <c r="C54" s="163" t="e">
        <f>IF(ISBLANK(#REF!),"",#REF!)</f>
        <v>#REF!</v>
      </c>
      <c r="D54" s="163" t="e">
        <f>IF(ISBLANK(#REF!),"",#REF!)</f>
        <v>#REF!</v>
      </c>
      <c r="E54" s="164" t="e">
        <f>IF(ISBLANK(#REF!),"",#REF!)</f>
        <v>#REF!</v>
      </c>
      <c r="F54" s="163" t="e">
        <f>IF(ISBLANK(#REF!),"",#REF!)</f>
        <v>#REF!</v>
      </c>
      <c r="G54" s="163" t="e">
        <f>IF(ISBLANK(#REF!),"",#REF!)</f>
        <v>#REF!</v>
      </c>
      <c r="H54" s="163" t="e">
        <f>IF(ISBLANK(#REF!),"",#REF!)</f>
        <v>#REF!</v>
      </c>
      <c r="I54" s="163" t="e">
        <f>IF(ISBLANK(#REF!),"",#REF!)</f>
        <v>#REF!</v>
      </c>
      <c r="J54" s="163" t="e">
        <f>IF(ISBLANK(#REF!),"",#REF!)</f>
        <v>#REF!</v>
      </c>
      <c r="K54" s="104"/>
      <c r="L54" s="164" t="str">
        <f t="shared" si="4"/>
        <v/>
      </c>
      <c r="M54" s="163" t="e">
        <f>IF(ISBLANK(#REF!),"",#REF!)</f>
        <v>#REF!</v>
      </c>
      <c r="N54" s="165" t="e">
        <f>IF(ISBLANK(#REF!),"",#REF!)</f>
        <v>#REF!</v>
      </c>
      <c r="O54" s="165" t="e">
        <f>IF(ISBLANK(#REF!),"",#REF!)</f>
        <v>#REF!</v>
      </c>
      <c r="P54" s="165" t="e">
        <f>IF(ISBLANK(#REF!),"",#REF!)</f>
        <v>#REF!</v>
      </c>
      <c r="Q54" s="166" t="e">
        <f>IF(ISBLANK(#REF!),"",#REF!)</f>
        <v>#REF!</v>
      </c>
      <c r="R54" s="167" t="str">
        <f>IF(ISBLANK(#REF!),"",IFERROR((VLOOKUP(#REF!,TAB_C0220,2,0)),""))</f>
        <v/>
      </c>
      <c r="S54" s="165" t="e">
        <f>IF(ISBLANK(#REF!),"",#REF!)</f>
        <v>#REF!</v>
      </c>
      <c r="T54" s="165" t="e">
        <f>IF(ISBLANK(#REF!),"",#REF!)</f>
        <v>#REF!</v>
      </c>
      <c r="U54" s="165" t="e">
        <f>IF(ISBLANK(#REF!),"",#REF!)</f>
        <v>#REF!</v>
      </c>
      <c r="V54" s="168" t="str">
        <f>IF(ISBLANK(#REF!),"",IFERROR((VLOOKUP(#REF!,TAB_C0260,2,0)),""))</f>
        <v/>
      </c>
    </row>
    <row r="55" spans="1:24" ht="17.25" customHeight="1" x14ac:dyDescent="0.2">
      <c r="A55" s="84"/>
      <c r="B55" s="164" t="str">
        <f t="shared" si="5"/>
        <v/>
      </c>
      <c r="C55" s="163" t="e">
        <f>IF(ISBLANK(#REF!),"",#REF!)</f>
        <v>#REF!</v>
      </c>
      <c r="D55" s="163" t="e">
        <f>IF(ISBLANK(#REF!),"",#REF!)</f>
        <v>#REF!</v>
      </c>
      <c r="E55" s="164" t="e">
        <f>IF(ISBLANK(#REF!),"",#REF!)</f>
        <v>#REF!</v>
      </c>
      <c r="F55" s="163" t="e">
        <f>IF(ISBLANK(#REF!),"",#REF!)</f>
        <v>#REF!</v>
      </c>
      <c r="G55" s="163" t="e">
        <f>IF(ISBLANK(#REF!),"",#REF!)</f>
        <v>#REF!</v>
      </c>
      <c r="H55" s="163" t="e">
        <f>IF(ISBLANK(#REF!),"",#REF!)</f>
        <v>#REF!</v>
      </c>
      <c r="I55" s="163" t="e">
        <f>IF(ISBLANK(#REF!),"",#REF!)</f>
        <v>#REF!</v>
      </c>
      <c r="J55" s="163" t="e">
        <f>IF(ISBLANK(#REF!),"",#REF!)</f>
        <v>#REF!</v>
      </c>
      <c r="K55" s="104"/>
      <c r="L55" s="164" t="str">
        <f t="shared" si="4"/>
        <v/>
      </c>
      <c r="M55" s="163" t="e">
        <f>IF(ISBLANK(#REF!),"",#REF!)</f>
        <v>#REF!</v>
      </c>
      <c r="N55" s="165" t="e">
        <f>IF(ISBLANK(#REF!),"",#REF!)</f>
        <v>#REF!</v>
      </c>
      <c r="O55" s="165" t="e">
        <f>IF(ISBLANK(#REF!),"",#REF!)</f>
        <v>#REF!</v>
      </c>
      <c r="P55" s="165" t="e">
        <f>IF(ISBLANK(#REF!),"",#REF!)</f>
        <v>#REF!</v>
      </c>
      <c r="Q55" s="166" t="e">
        <f>IF(ISBLANK(#REF!),"",#REF!)</f>
        <v>#REF!</v>
      </c>
      <c r="R55" s="167" t="str">
        <f>IF(ISBLANK(#REF!),"",IFERROR((VLOOKUP(#REF!,TAB_C0220,2,0)),""))</f>
        <v/>
      </c>
      <c r="S55" s="165" t="e">
        <f>IF(ISBLANK(#REF!),"",#REF!)</f>
        <v>#REF!</v>
      </c>
      <c r="T55" s="165" t="e">
        <f>IF(ISBLANK(#REF!),"",#REF!)</f>
        <v>#REF!</v>
      </c>
      <c r="U55" s="165" t="e">
        <f>IF(ISBLANK(#REF!),"",#REF!)</f>
        <v>#REF!</v>
      </c>
      <c r="V55" s="168" t="str">
        <f>IF(ISBLANK(#REF!),"",IFERROR((VLOOKUP(#REF!,TAB_C0260,2,0)),""))</f>
        <v/>
      </c>
    </row>
    <row r="56" spans="1:24" ht="17.25" customHeight="1" x14ac:dyDescent="0.2">
      <c r="A56" s="84"/>
      <c r="B56" s="164" t="str">
        <f t="shared" si="5"/>
        <v/>
      </c>
      <c r="C56" s="163" t="e">
        <f>IF(ISBLANK(#REF!),"",#REF!)</f>
        <v>#REF!</v>
      </c>
      <c r="D56" s="163" t="e">
        <f>IF(ISBLANK(#REF!),"",#REF!)</f>
        <v>#REF!</v>
      </c>
      <c r="E56" s="164" t="e">
        <f>IF(ISBLANK(#REF!),"",#REF!)</f>
        <v>#REF!</v>
      </c>
      <c r="F56" s="163" t="e">
        <f>IF(ISBLANK(#REF!),"",#REF!)</f>
        <v>#REF!</v>
      </c>
      <c r="G56" s="163" t="e">
        <f>IF(ISBLANK(#REF!),"",#REF!)</f>
        <v>#REF!</v>
      </c>
      <c r="H56" s="163" t="e">
        <f>IF(ISBLANK(#REF!),"",#REF!)</f>
        <v>#REF!</v>
      </c>
      <c r="I56" s="163" t="e">
        <f>IF(ISBLANK(#REF!),"",#REF!)</f>
        <v>#REF!</v>
      </c>
      <c r="J56" s="163" t="e">
        <f>IF(ISBLANK(#REF!),"",#REF!)</f>
        <v>#REF!</v>
      </c>
      <c r="K56" s="104"/>
      <c r="L56" s="164" t="str">
        <f t="shared" si="4"/>
        <v/>
      </c>
      <c r="M56" s="163" t="e">
        <f>IF(ISBLANK(#REF!),"",#REF!)</f>
        <v>#REF!</v>
      </c>
      <c r="N56" s="165" t="e">
        <f>IF(ISBLANK(#REF!),"",#REF!)</f>
        <v>#REF!</v>
      </c>
      <c r="O56" s="165" t="e">
        <f>IF(ISBLANK(#REF!),"",#REF!)</f>
        <v>#REF!</v>
      </c>
      <c r="P56" s="165" t="e">
        <f>IF(ISBLANK(#REF!),"",#REF!)</f>
        <v>#REF!</v>
      </c>
      <c r="Q56" s="166" t="e">
        <f>IF(ISBLANK(#REF!),"",#REF!)</f>
        <v>#REF!</v>
      </c>
      <c r="R56" s="167" t="str">
        <f>IF(ISBLANK(#REF!),"",IFERROR((VLOOKUP(#REF!,TAB_C0220,2,0)),""))</f>
        <v/>
      </c>
      <c r="S56" s="165" t="e">
        <f>IF(ISBLANK(#REF!),"",#REF!)</f>
        <v>#REF!</v>
      </c>
      <c r="T56" s="165" t="e">
        <f>IF(ISBLANK(#REF!),"",#REF!)</f>
        <v>#REF!</v>
      </c>
      <c r="U56" s="165" t="e">
        <f>IF(ISBLANK(#REF!),"",#REF!)</f>
        <v>#REF!</v>
      </c>
      <c r="V56" s="168" t="str">
        <f>IF(ISBLANK(#REF!),"",IFERROR((VLOOKUP(#REF!,TAB_C0260,2,0)),""))</f>
        <v/>
      </c>
    </row>
    <row r="57" spans="1:24" ht="17.25" customHeight="1" x14ac:dyDescent="0.2">
      <c r="A57" s="84"/>
      <c r="B57" s="164" t="str">
        <f t="shared" si="5"/>
        <v/>
      </c>
      <c r="C57" s="163" t="e">
        <f>IF(ISBLANK(#REF!),"",#REF!)</f>
        <v>#REF!</v>
      </c>
      <c r="D57" s="163" t="e">
        <f>IF(ISBLANK(#REF!),"",#REF!)</f>
        <v>#REF!</v>
      </c>
      <c r="E57" s="164" t="e">
        <f>IF(ISBLANK(#REF!),"",#REF!)</f>
        <v>#REF!</v>
      </c>
      <c r="F57" s="163" t="e">
        <f>IF(ISBLANK(#REF!),"",#REF!)</f>
        <v>#REF!</v>
      </c>
      <c r="G57" s="163" t="e">
        <f>IF(ISBLANK(#REF!),"",#REF!)</f>
        <v>#REF!</v>
      </c>
      <c r="H57" s="163" t="e">
        <f>IF(ISBLANK(#REF!),"",#REF!)</f>
        <v>#REF!</v>
      </c>
      <c r="I57" s="163" t="e">
        <f>IF(ISBLANK(#REF!),"",#REF!)</f>
        <v>#REF!</v>
      </c>
      <c r="J57" s="163" t="e">
        <f>IF(ISBLANK(#REF!),"",#REF!)</f>
        <v>#REF!</v>
      </c>
      <c r="K57" s="104"/>
      <c r="L57" s="164" t="str">
        <f t="shared" si="4"/>
        <v/>
      </c>
      <c r="M57" s="163" t="e">
        <f>IF(ISBLANK(#REF!),"",#REF!)</f>
        <v>#REF!</v>
      </c>
      <c r="N57" s="165" t="e">
        <f>IF(ISBLANK(#REF!),"",#REF!)</f>
        <v>#REF!</v>
      </c>
      <c r="O57" s="165" t="e">
        <f>IF(ISBLANK(#REF!),"",#REF!)</f>
        <v>#REF!</v>
      </c>
      <c r="P57" s="165" t="e">
        <f>IF(ISBLANK(#REF!),"",#REF!)</f>
        <v>#REF!</v>
      </c>
      <c r="Q57" s="166" t="e">
        <f>IF(ISBLANK(#REF!),"",#REF!)</f>
        <v>#REF!</v>
      </c>
      <c r="R57" s="167" t="str">
        <f>IF(ISBLANK(#REF!),"",IFERROR((VLOOKUP(#REF!,TAB_C0220,2,0)),""))</f>
        <v/>
      </c>
      <c r="S57" s="165" t="e">
        <f>IF(ISBLANK(#REF!),"",#REF!)</f>
        <v>#REF!</v>
      </c>
      <c r="T57" s="165" t="e">
        <f>IF(ISBLANK(#REF!),"",#REF!)</f>
        <v>#REF!</v>
      </c>
      <c r="U57" s="165" t="e">
        <f>IF(ISBLANK(#REF!),"",#REF!)</f>
        <v>#REF!</v>
      </c>
      <c r="V57" s="168" t="str">
        <f>IF(ISBLANK(#REF!),"",IFERROR((VLOOKUP(#REF!,TAB_C0260,2,0)),""))</f>
        <v/>
      </c>
    </row>
    <row r="58" spans="1:24" ht="17.25" customHeight="1" x14ac:dyDescent="0.2">
      <c r="A58" s="84"/>
      <c r="B58" s="164" t="str">
        <f t="shared" si="5"/>
        <v/>
      </c>
      <c r="C58" s="163" t="e">
        <f>IF(ISBLANK(#REF!),"",#REF!)</f>
        <v>#REF!</v>
      </c>
      <c r="D58" s="163" t="e">
        <f>IF(ISBLANK(#REF!),"",#REF!)</f>
        <v>#REF!</v>
      </c>
      <c r="E58" s="164" t="e">
        <f>IF(ISBLANK(#REF!),"",#REF!)</f>
        <v>#REF!</v>
      </c>
      <c r="F58" s="163" t="e">
        <f>IF(ISBLANK(#REF!),"",#REF!)</f>
        <v>#REF!</v>
      </c>
      <c r="G58" s="163" t="e">
        <f>IF(ISBLANK(#REF!),"",#REF!)</f>
        <v>#REF!</v>
      </c>
      <c r="H58" s="163" t="e">
        <f>IF(ISBLANK(#REF!),"",#REF!)</f>
        <v>#REF!</v>
      </c>
      <c r="I58" s="163" t="e">
        <f>IF(ISBLANK(#REF!),"",#REF!)</f>
        <v>#REF!</v>
      </c>
      <c r="J58" s="163" t="e">
        <f>IF(ISBLANK(#REF!),"",#REF!)</f>
        <v>#REF!</v>
      </c>
      <c r="K58" s="104"/>
      <c r="L58" s="164" t="str">
        <f t="shared" si="4"/>
        <v/>
      </c>
      <c r="M58" s="163" t="e">
        <f>IF(ISBLANK(#REF!),"",#REF!)</f>
        <v>#REF!</v>
      </c>
      <c r="N58" s="165" t="e">
        <f>IF(ISBLANK(#REF!),"",#REF!)</f>
        <v>#REF!</v>
      </c>
      <c r="O58" s="165" t="e">
        <f>IF(ISBLANK(#REF!),"",#REF!)</f>
        <v>#REF!</v>
      </c>
      <c r="P58" s="165" t="e">
        <f>IF(ISBLANK(#REF!),"",#REF!)</f>
        <v>#REF!</v>
      </c>
      <c r="Q58" s="166" t="e">
        <f>IF(ISBLANK(#REF!),"",#REF!)</f>
        <v>#REF!</v>
      </c>
      <c r="R58" s="167" t="str">
        <f>IF(ISBLANK(#REF!),"",IFERROR((VLOOKUP(#REF!,TAB_C0220,2,0)),""))</f>
        <v/>
      </c>
      <c r="S58" s="165" t="e">
        <f>IF(ISBLANK(#REF!),"",#REF!)</f>
        <v>#REF!</v>
      </c>
      <c r="T58" s="165" t="e">
        <f>IF(ISBLANK(#REF!),"",#REF!)</f>
        <v>#REF!</v>
      </c>
      <c r="U58" s="165" t="e">
        <f>IF(ISBLANK(#REF!),"",#REF!)</f>
        <v>#REF!</v>
      </c>
      <c r="V58" s="168" t="str">
        <f>IF(ISBLANK(#REF!),"",IFERROR((VLOOKUP(#REF!,TAB_C0260,2,0)),""))</f>
        <v/>
      </c>
    </row>
    <row r="59" spans="1:24" ht="17.25" customHeight="1" x14ac:dyDescent="0.2">
      <c r="A59" s="84"/>
      <c r="B59" s="164" t="str">
        <f t="shared" si="5"/>
        <v/>
      </c>
      <c r="C59" s="163" t="e">
        <f>IF(ISBLANK(#REF!),"",#REF!)</f>
        <v>#REF!</v>
      </c>
      <c r="D59" s="163" t="e">
        <f>IF(ISBLANK(#REF!),"",#REF!)</f>
        <v>#REF!</v>
      </c>
      <c r="E59" s="164" t="e">
        <f>IF(ISBLANK(#REF!),"",#REF!)</f>
        <v>#REF!</v>
      </c>
      <c r="F59" s="163" t="e">
        <f>IF(ISBLANK(#REF!),"",#REF!)</f>
        <v>#REF!</v>
      </c>
      <c r="G59" s="163" t="e">
        <f>IF(ISBLANK(#REF!),"",#REF!)</f>
        <v>#REF!</v>
      </c>
      <c r="H59" s="163" t="e">
        <f>IF(ISBLANK(#REF!),"",#REF!)</f>
        <v>#REF!</v>
      </c>
      <c r="I59" s="163" t="e">
        <f>IF(ISBLANK(#REF!),"",#REF!)</f>
        <v>#REF!</v>
      </c>
      <c r="J59" s="163" t="e">
        <f>IF(ISBLANK(#REF!),"",#REF!)</f>
        <v>#REF!</v>
      </c>
      <c r="K59" s="104"/>
      <c r="L59" s="164" t="str">
        <f t="shared" si="4"/>
        <v/>
      </c>
      <c r="M59" s="163" t="e">
        <f>IF(ISBLANK(#REF!),"",#REF!)</f>
        <v>#REF!</v>
      </c>
      <c r="N59" s="165" t="e">
        <f>IF(ISBLANK(#REF!),"",#REF!)</f>
        <v>#REF!</v>
      </c>
      <c r="O59" s="165" t="e">
        <f>IF(ISBLANK(#REF!),"",#REF!)</f>
        <v>#REF!</v>
      </c>
      <c r="P59" s="165" t="e">
        <f>IF(ISBLANK(#REF!),"",#REF!)</f>
        <v>#REF!</v>
      </c>
      <c r="Q59" s="166" t="e">
        <f>IF(ISBLANK(#REF!),"",#REF!)</f>
        <v>#REF!</v>
      </c>
      <c r="R59" s="167" t="str">
        <f>IF(ISBLANK(#REF!),"",IFERROR((VLOOKUP(#REF!,TAB_C0220,2,0)),""))</f>
        <v/>
      </c>
      <c r="S59" s="165" t="e">
        <f>IF(ISBLANK(#REF!),"",#REF!)</f>
        <v>#REF!</v>
      </c>
      <c r="T59" s="165" t="e">
        <f>IF(ISBLANK(#REF!),"",#REF!)</f>
        <v>#REF!</v>
      </c>
      <c r="U59" s="165" t="e">
        <f>IF(ISBLANK(#REF!),"",#REF!)</f>
        <v>#REF!</v>
      </c>
      <c r="V59" s="168" t="str">
        <f>IF(ISBLANK(#REF!),"",IFERROR((VLOOKUP(#REF!,TAB_C0260,2,0)),""))</f>
        <v/>
      </c>
    </row>
    <row r="60" spans="1:24" ht="17.25" customHeight="1" x14ac:dyDescent="0.2">
      <c r="A60" s="84"/>
      <c r="B60" s="164" t="str">
        <f t="shared" si="5"/>
        <v/>
      </c>
      <c r="C60" s="163" t="e">
        <f>IF(ISBLANK(#REF!),"",#REF!)</f>
        <v>#REF!</v>
      </c>
      <c r="D60" s="163" t="e">
        <f>IF(ISBLANK(#REF!),"",#REF!)</f>
        <v>#REF!</v>
      </c>
      <c r="E60" s="164" t="e">
        <f>IF(ISBLANK(#REF!),"",#REF!)</f>
        <v>#REF!</v>
      </c>
      <c r="F60" s="163" t="e">
        <f>IF(ISBLANK(#REF!),"",#REF!)</f>
        <v>#REF!</v>
      </c>
      <c r="G60" s="163" t="e">
        <f>IF(ISBLANK(#REF!),"",#REF!)</f>
        <v>#REF!</v>
      </c>
      <c r="H60" s="163" t="e">
        <f>IF(ISBLANK(#REF!),"",#REF!)</f>
        <v>#REF!</v>
      </c>
      <c r="I60" s="163" t="e">
        <f>IF(ISBLANK(#REF!),"",#REF!)</f>
        <v>#REF!</v>
      </c>
      <c r="J60" s="163" t="e">
        <f>IF(ISBLANK(#REF!),"",#REF!)</f>
        <v>#REF!</v>
      </c>
      <c r="K60" s="104"/>
      <c r="L60" s="164" t="str">
        <f t="shared" si="4"/>
        <v/>
      </c>
      <c r="M60" s="163" t="e">
        <f>IF(ISBLANK(#REF!),"",#REF!)</f>
        <v>#REF!</v>
      </c>
      <c r="N60" s="165" t="e">
        <f>IF(ISBLANK(#REF!),"",#REF!)</f>
        <v>#REF!</v>
      </c>
      <c r="O60" s="165" t="e">
        <f>IF(ISBLANK(#REF!),"",#REF!)</f>
        <v>#REF!</v>
      </c>
      <c r="P60" s="165" t="e">
        <f>IF(ISBLANK(#REF!),"",#REF!)</f>
        <v>#REF!</v>
      </c>
      <c r="Q60" s="166" t="e">
        <f>IF(ISBLANK(#REF!),"",#REF!)</f>
        <v>#REF!</v>
      </c>
      <c r="R60" s="167" t="str">
        <f>IF(ISBLANK(#REF!),"",IFERROR((VLOOKUP(#REF!,TAB_C0220,2,0)),""))</f>
        <v/>
      </c>
      <c r="S60" s="165" t="e">
        <f>IF(ISBLANK(#REF!),"",#REF!)</f>
        <v>#REF!</v>
      </c>
      <c r="T60" s="165" t="e">
        <f>IF(ISBLANK(#REF!),"",#REF!)</f>
        <v>#REF!</v>
      </c>
      <c r="U60" s="165" t="e">
        <f>IF(ISBLANK(#REF!),"",#REF!)</f>
        <v>#REF!</v>
      </c>
      <c r="V60" s="168" t="str">
        <f>IF(ISBLANK(#REF!),"",IFERROR((VLOOKUP(#REF!,TAB_C0260,2,0)),""))</f>
        <v/>
      </c>
    </row>
    <row r="61" spans="1:24" ht="17.25" customHeight="1" x14ac:dyDescent="0.2">
      <c r="A61" s="84"/>
      <c r="B61" s="164" t="str">
        <f t="shared" si="5"/>
        <v/>
      </c>
      <c r="C61" s="163" t="e">
        <f>IF(ISBLANK(#REF!),"",#REF!)</f>
        <v>#REF!</v>
      </c>
      <c r="D61" s="163" t="e">
        <f>IF(ISBLANK(#REF!),"",#REF!)</f>
        <v>#REF!</v>
      </c>
      <c r="E61" s="164" t="e">
        <f>IF(ISBLANK(#REF!),"",#REF!)</f>
        <v>#REF!</v>
      </c>
      <c r="F61" s="163" t="e">
        <f>IF(ISBLANK(#REF!),"",#REF!)</f>
        <v>#REF!</v>
      </c>
      <c r="G61" s="163" t="e">
        <f>IF(ISBLANK(#REF!),"",#REF!)</f>
        <v>#REF!</v>
      </c>
      <c r="H61" s="163" t="e">
        <f>IF(ISBLANK(#REF!),"",#REF!)</f>
        <v>#REF!</v>
      </c>
      <c r="I61" s="163" t="e">
        <f>IF(ISBLANK(#REF!),"",#REF!)</f>
        <v>#REF!</v>
      </c>
      <c r="J61" s="163" t="e">
        <f>IF(ISBLANK(#REF!),"",#REF!)</f>
        <v>#REF!</v>
      </c>
      <c r="K61" s="104"/>
      <c r="L61" s="164" t="str">
        <f t="shared" si="4"/>
        <v/>
      </c>
      <c r="M61" s="163" t="e">
        <f>IF(ISBLANK(#REF!),"",#REF!)</f>
        <v>#REF!</v>
      </c>
      <c r="N61" s="165" t="e">
        <f>IF(ISBLANK(#REF!),"",#REF!)</f>
        <v>#REF!</v>
      </c>
      <c r="O61" s="165" t="e">
        <f>IF(ISBLANK(#REF!),"",#REF!)</f>
        <v>#REF!</v>
      </c>
      <c r="P61" s="165" t="e">
        <f>IF(ISBLANK(#REF!),"",#REF!)</f>
        <v>#REF!</v>
      </c>
      <c r="Q61" s="166" t="e">
        <f>IF(ISBLANK(#REF!),"",#REF!)</f>
        <v>#REF!</v>
      </c>
      <c r="R61" s="167" t="str">
        <f>IF(ISBLANK(#REF!),"",IFERROR((VLOOKUP(#REF!,TAB_C0220,2,0)),""))</f>
        <v/>
      </c>
      <c r="S61" s="165" t="e">
        <f>IF(ISBLANK(#REF!),"",#REF!)</f>
        <v>#REF!</v>
      </c>
      <c r="T61" s="165" t="e">
        <f>IF(ISBLANK(#REF!),"",#REF!)</f>
        <v>#REF!</v>
      </c>
      <c r="U61" s="165" t="e">
        <f>IF(ISBLANK(#REF!),"",#REF!)</f>
        <v>#REF!</v>
      </c>
      <c r="V61" s="168" t="str">
        <f>IF(ISBLANK(#REF!),"",IFERROR((VLOOKUP(#REF!,TAB_C0260,2,0)),""))</f>
        <v/>
      </c>
    </row>
    <row r="62" spans="1:24" ht="17.25" customHeight="1" x14ac:dyDescent="0.2">
      <c r="A62" s="84"/>
      <c r="B62" s="164" t="str">
        <f t="shared" si="5"/>
        <v/>
      </c>
      <c r="C62" s="163" t="e">
        <f>IF(ISBLANK(#REF!),"",#REF!)</f>
        <v>#REF!</v>
      </c>
      <c r="D62" s="163" t="e">
        <f>IF(ISBLANK(#REF!),"",#REF!)</f>
        <v>#REF!</v>
      </c>
      <c r="E62" s="164" t="e">
        <f>IF(ISBLANK(#REF!),"",#REF!)</f>
        <v>#REF!</v>
      </c>
      <c r="F62" s="163" t="e">
        <f>IF(ISBLANK(#REF!),"",#REF!)</f>
        <v>#REF!</v>
      </c>
      <c r="G62" s="163" t="e">
        <f>IF(ISBLANK(#REF!),"",#REF!)</f>
        <v>#REF!</v>
      </c>
      <c r="H62" s="163" t="e">
        <f>IF(ISBLANK(#REF!),"",#REF!)</f>
        <v>#REF!</v>
      </c>
      <c r="I62" s="163" t="e">
        <f>IF(ISBLANK(#REF!),"",#REF!)</f>
        <v>#REF!</v>
      </c>
      <c r="J62" s="163" t="e">
        <f>IF(ISBLANK(#REF!),"",#REF!)</f>
        <v>#REF!</v>
      </c>
      <c r="K62" s="104"/>
      <c r="L62" s="164" t="str">
        <f t="shared" si="4"/>
        <v/>
      </c>
      <c r="M62" s="163" t="e">
        <f>IF(ISBLANK(#REF!),"",#REF!)</f>
        <v>#REF!</v>
      </c>
      <c r="N62" s="165" t="e">
        <f>IF(ISBLANK(#REF!),"",#REF!)</f>
        <v>#REF!</v>
      </c>
      <c r="O62" s="165" t="e">
        <f>IF(ISBLANK(#REF!),"",#REF!)</f>
        <v>#REF!</v>
      </c>
      <c r="P62" s="165" t="e">
        <f>IF(ISBLANK(#REF!),"",#REF!)</f>
        <v>#REF!</v>
      </c>
      <c r="Q62" s="166" t="e">
        <f>IF(ISBLANK(#REF!),"",#REF!)</f>
        <v>#REF!</v>
      </c>
      <c r="R62" s="167" t="str">
        <f>IF(ISBLANK(#REF!),"",IFERROR((VLOOKUP(#REF!,TAB_C0220,2,0)),""))</f>
        <v/>
      </c>
      <c r="S62" s="165" t="e">
        <f>IF(ISBLANK(#REF!),"",#REF!)</f>
        <v>#REF!</v>
      </c>
      <c r="T62" s="165" t="e">
        <f>IF(ISBLANK(#REF!),"",#REF!)</f>
        <v>#REF!</v>
      </c>
      <c r="U62" s="165" t="e">
        <f>IF(ISBLANK(#REF!),"",#REF!)</f>
        <v>#REF!</v>
      </c>
      <c r="V62" s="168" t="str">
        <f>IF(ISBLANK(#REF!),"",IFERROR((VLOOKUP(#REF!,TAB_C0260,2,0)),""))</f>
        <v/>
      </c>
    </row>
    <row r="63" spans="1:24" ht="17.25" customHeight="1" x14ac:dyDescent="0.2">
      <c r="A63" s="84"/>
      <c r="B63" s="164" t="str">
        <f t="shared" si="5"/>
        <v/>
      </c>
      <c r="C63" s="163" t="e">
        <f>IF(ISBLANK(#REF!),"",#REF!)</f>
        <v>#REF!</v>
      </c>
      <c r="D63" s="163" t="e">
        <f>IF(ISBLANK(#REF!),"",#REF!)</f>
        <v>#REF!</v>
      </c>
      <c r="E63" s="164" t="e">
        <f>IF(ISBLANK(#REF!),"",#REF!)</f>
        <v>#REF!</v>
      </c>
      <c r="F63" s="163" t="e">
        <f>IF(ISBLANK(#REF!),"",#REF!)</f>
        <v>#REF!</v>
      </c>
      <c r="G63" s="163" t="e">
        <f>IF(ISBLANK(#REF!),"",#REF!)</f>
        <v>#REF!</v>
      </c>
      <c r="H63" s="163" t="e">
        <f>IF(ISBLANK(#REF!),"",#REF!)</f>
        <v>#REF!</v>
      </c>
      <c r="I63" s="163" t="e">
        <f>IF(ISBLANK(#REF!),"",#REF!)</f>
        <v>#REF!</v>
      </c>
      <c r="J63" s="163" t="e">
        <f>IF(ISBLANK(#REF!),"",#REF!)</f>
        <v>#REF!</v>
      </c>
      <c r="K63" s="104"/>
      <c r="L63" s="164" t="str">
        <f t="shared" si="4"/>
        <v/>
      </c>
      <c r="M63" s="163" t="e">
        <f>IF(ISBLANK(#REF!),"",#REF!)</f>
        <v>#REF!</v>
      </c>
      <c r="N63" s="165" t="e">
        <f>IF(ISBLANK(#REF!),"",#REF!)</f>
        <v>#REF!</v>
      </c>
      <c r="O63" s="165" t="e">
        <f>IF(ISBLANK(#REF!),"",#REF!)</f>
        <v>#REF!</v>
      </c>
      <c r="P63" s="165" t="e">
        <f>IF(ISBLANK(#REF!),"",#REF!)</f>
        <v>#REF!</v>
      </c>
      <c r="Q63" s="166" t="e">
        <f>IF(ISBLANK(#REF!),"",#REF!)</f>
        <v>#REF!</v>
      </c>
      <c r="R63" s="167" t="str">
        <f>IF(ISBLANK(#REF!),"",IFERROR((VLOOKUP(#REF!,TAB_C0220,2,0)),""))</f>
        <v/>
      </c>
      <c r="S63" s="165" t="e">
        <f>IF(ISBLANK(#REF!),"",#REF!)</f>
        <v>#REF!</v>
      </c>
      <c r="T63" s="165" t="e">
        <f>IF(ISBLANK(#REF!),"",#REF!)</f>
        <v>#REF!</v>
      </c>
      <c r="U63" s="165" t="e">
        <f>IF(ISBLANK(#REF!),"",#REF!)</f>
        <v>#REF!</v>
      </c>
      <c r="V63" s="168" t="str">
        <f>IF(ISBLANK(#REF!),"",IFERROR((VLOOKUP(#REF!,TAB_C0260,2,0)),""))</f>
        <v/>
      </c>
    </row>
    <row r="64" spans="1:24" ht="17.25" customHeight="1" x14ac:dyDescent="0.2">
      <c r="A64" s="84"/>
      <c r="B64" s="164" t="str">
        <f t="shared" si="5"/>
        <v/>
      </c>
      <c r="C64" s="163" t="e">
        <f>IF(ISBLANK(#REF!),"",#REF!)</f>
        <v>#REF!</v>
      </c>
      <c r="D64" s="163" t="e">
        <f>IF(ISBLANK(#REF!),"",#REF!)</f>
        <v>#REF!</v>
      </c>
      <c r="E64" s="164" t="e">
        <f>IF(ISBLANK(#REF!),"",#REF!)</f>
        <v>#REF!</v>
      </c>
      <c r="F64" s="163" t="e">
        <f>IF(ISBLANK(#REF!),"",#REF!)</f>
        <v>#REF!</v>
      </c>
      <c r="G64" s="163" t="e">
        <f>IF(ISBLANK(#REF!),"",#REF!)</f>
        <v>#REF!</v>
      </c>
      <c r="H64" s="163" t="e">
        <f>IF(ISBLANK(#REF!),"",#REF!)</f>
        <v>#REF!</v>
      </c>
      <c r="I64" s="163" t="e">
        <f>IF(ISBLANK(#REF!),"",#REF!)</f>
        <v>#REF!</v>
      </c>
      <c r="J64" s="163" t="e">
        <f>IF(ISBLANK(#REF!),"",#REF!)</f>
        <v>#REF!</v>
      </c>
      <c r="K64" s="104"/>
      <c r="L64" s="164" t="str">
        <f t="shared" si="4"/>
        <v/>
      </c>
      <c r="M64" s="163" t="e">
        <f>IF(ISBLANK(#REF!),"",#REF!)</f>
        <v>#REF!</v>
      </c>
      <c r="N64" s="165" t="e">
        <f>IF(ISBLANK(#REF!),"",#REF!)</f>
        <v>#REF!</v>
      </c>
      <c r="O64" s="165" t="e">
        <f>IF(ISBLANK(#REF!),"",#REF!)</f>
        <v>#REF!</v>
      </c>
      <c r="P64" s="165" t="e">
        <f>IF(ISBLANK(#REF!),"",#REF!)</f>
        <v>#REF!</v>
      </c>
      <c r="Q64" s="166" t="e">
        <f>IF(ISBLANK(#REF!),"",#REF!)</f>
        <v>#REF!</v>
      </c>
      <c r="R64" s="167" t="str">
        <f>IF(ISBLANK(#REF!),"",IFERROR((VLOOKUP(#REF!,TAB_C0220,2,0)),""))</f>
        <v/>
      </c>
      <c r="S64" s="165" t="e">
        <f>IF(ISBLANK(#REF!),"",#REF!)</f>
        <v>#REF!</v>
      </c>
      <c r="T64" s="165" t="e">
        <f>IF(ISBLANK(#REF!),"",#REF!)</f>
        <v>#REF!</v>
      </c>
      <c r="U64" s="165" t="e">
        <f>IF(ISBLANK(#REF!),"",#REF!)</f>
        <v>#REF!</v>
      </c>
      <c r="V64" s="168" t="str">
        <f>IF(ISBLANK(#REF!),"",IFERROR((VLOOKUP(#REF!,TAB_C0260,2,0)),""))</f>
        <v/>
      </c>
    </row>
    <row r="65" spans="1:24" ht="17.25" customHeight="1" x14ac:dyDescent="0.2">
      <c r="A65" s="84"/>
      <c r="B65" s="164" t="str">
        <f t="shared" si="5"/>
        <v/>
      </c>
      <c r="C65" s="163" t="e">
        <f>IF(ISBLANK(#REF!),"",#REF!)</f>
        <v>#REF!</v>
      </c>
      <c r="D65" s="163" t="e">
        <f>IF(ISBLANK(#REF!),"",#REF!)</f>
        <v>#REF!</v>
      </c>
      <c r="E65" s="164" t="e">
        <f>IF(ISBLANK(#REF!),"",#REF!)</f>
        <v>#REF!</v>
      </c>
      <c r="F65" s="163" t="e">
        <f>IF(ISBLANK(#REF!),"",#REF!)</f>
        <v>#REF!</v>
      </c>
      <c r="G65" s="163" t="e">
        <f>IF(ISBLANK(#REF!),"",#REF!)</f>
        <v>#REF!</v>
      </c>
      <c r="H65" s="163" t="e">
        <f>IF(ISBLANK(#REF!),"",#REF!)</f>
        <v>#REF!</v>
      </c>
      <c r="I65" s="163" t="e">
        <f>IF(ISBLANK(#REF!),"",#REF!)</f>
        <v>#REF!</v>
      </c>
      <c r="J65" s="163" t="e">
        <f>IF(ISBLANK(#REF!),"",#REF!)</f>
        <v>#REF!</v>
      </c>
      <c r="K65" s="104"/>
      <c r="L65" s="164" t="str">
        <f t="shared" si="4"/>
        <v/>
      </c>
      <c r="M65" s="163" t="e">
        <f>IF(ISBLANK(#REF!),"",#REF!)</f>
        <v>#REF!</v>
      </c>
      <c r="N65" s="165" t="e">
        <f>IF(ISBLANK(#REF!),"",#REF!)</f>
        <v>#REF!</v>
      </c>
      <c r="O65" s="165" t="e">
        <f>IF(ISBLANK(#REF!),"",#REF!)</f>
        <v>#REF!</v>
      </c>
      <c r="P65" s="165" t="e">
        <f>IF(ISBLANK(#REF!),"",#REF!)</f>
        <v>#REF!</v>
      </c>
      <c r="Q65" s="166" t="e">
        <f>IF(ISBLANK(#REF!),"",#REF!)</f>
        <v>#REF!</v>
      </c>
      <c r="R65" s="167" t="str">
        <f>IF(ISBLANK(#REF!),"",IFERROR((VLOOKUP(#REF!,TAB_C0220,2,0)),""))</f>
        <v/>
      </c>
      <c r="S65" s="165" t="e">
        <f>IF(ISBLANK(#REF!),"",#REF!)</f>
        <v>#REF!</v>
      </c>
      <c r="T65" s="165" t="e">
        <f>IF(ISBLANK(#REF!),"",#REF!)</f>
        <v>#REF!</v>
      </c>
      <c r="U65" s="165" t="e">
        <f>IF(ISBLANK(#REF!),"",#REF!)</f>
        <v>#REF!</v>
      </c>
      <c r="V65" s="168" t="str">
        <f>IF(ISBLANK(#REF!),"",IFERROR((VLOOKUP(#REF!,TAB_C0260,2,0)),""))</f>
        <v/>
      </c>
    </row>
    <row r="66" spans="1:24" ht="17.25" customHeight="1" x14ac:dyDescent="0.2">
      <c r="A66" s="84"/>
      <c r="B66" s="164" t="str">
        <f t="shared" si="5"/>
        <v/>
      </c>
      <c r="C66" s="163" t="e">
        <f>IF(ISBLANK(#REF!),"",#REF!)</f>
        <v>#REF!</v>
      </c>
      <c r="D66" s="163" t="e">
        <f>IF(ISBLANK(#REF!),"",#REF!)</f>
        <v>#REF!</v>
      </c>
      <c r="E66" s="164" t="e">
        <f>IF(ISBLANK(#REF!),"",#REF!)</f>
        <v>#REF!</v>
      </c>
      <c r="F66" s="163" t="e">
        <f>IF(ISBLANK(#REF!),"",#REF!)</f>
        <v>#REF!</v>
      </c>
      <c r="G66" s="163" t="e">
        <f>IF(ISBLANK(#REF!),"",#REF!)</f>
        <v>#REF!</v>
      </c>
      <c r="H66" s="163" t="e">
        <f>IF(ISBLANK(#REF!),"",#REF!)</f>
        <v>#REF!</v>
      </c>
      <c r="I66" s="163" t="e">
        <f>IF(ISBLANK(#REF!),"",#REF!)</f>
        <v>#REF!</v>
      </c>
      <c r="J66" s="163" t="e">
        <f>IF(ISBLANK(#REF!),"",#REF!)</f>
        <v>#REF!</v>
      </c>
      <c r="K66" s="104"/>
      <c r="L66" s="164" t="str">
        <f t="shared" si="4"/>
        <v/>
      </c>
      <c r="M66" s="163" t="e">
        <f>IF(ISBLANK(#REF!),"",#REF!)</f>
        <v>#REF!</v>
      </c>
      <c r="N66" s="165" t="e">
        <f>IF(ISBLANK(#REF!),"",#REF!)</f>
        <v>#REF!</v>
      </c>
      <c r="O66" s="165" t="e">
        <f>IF(ISBLANK(#REF!),"",#REF!)</f>
        <v>#REF!</v>
      </c>
      <c r="P66" s="165" t="e">
        <f>IF(ISBLANK(#REF!),"",#REF!)</f>
        <v>#REF!</v>
      </c>
      <c r="Q66" s="166" t="e">
        <f>IF(ISBLANK(#REF!),"",#REF!)</f>
        <v>#REF!</v>
      </c>
      <c r="R66" s="167" t="str">
        <f>IF(ISBLANK(#REF!),"",IFERROR((VLOOKUP(#REF!,TAB_C0220,2,0)),""))</f>
        <v/>
      </c>
      <c r="S66" s="165" t="e">
        <f>IF(ISBLANK(#REF!),"",#REF!)</f>
        <v>#REF!</v>
      </c>
      <c r="T66" s="165" t="e">
        <f>IF(ISBLANK(#REF!),"",#REF!)</f>
        <v>#REF!</v>
      </c>
      <c r="U66" s="165" t="e">
        <f>IF(ISBLANK(#REF!),"",#REF!)</f>
        <v>#REF!</v>
      </c>
      <c r="V66" s="168" t="str">
        <f>IF(ISBLANK(#REF!),"",IFERROR((VLOOKUP(#REF!,TAB_C0260,2,0)),""))</f>
        <v/>
      </c>
    </row>
    <row r="67" spans="1:24" ht="17.25" customHeight="1" x14ac:dyDescent="0.2">
      <c r="A67" s="84"/>
      <c r="B67" s="164" t="str">
        <f t="shared" si="1"/>
        <v/>
      </c>
      <c r="C67" s="163" t="e">
        <f>IF(ISBLANK(#REF!),"",#REF!)</f>
        <v>#REF!</v>
      </c>
      <c r="D67" s="163" t="e">
        <f>IF(ISBLANK(#REF!),"",#REF!)</f>
        <v>#REF!</v>
      </c>
      <c r="E67" s="164" t="e">
        <f>IF(ISBLANK(#REF!),"",#REF!)</f>
        <v>#REF!</v>
      </c>
      <c r="F67" s="163" t="e">
        <f>IF(ISBLANK(#REF!),"",#REF!)</f>
        <v>#REF!</v>
      </c>
      <c r="G67" s="163" t="e">
        <f>IF(ISBLANK(#REF!),"",#REF!)</f>
        <v>#REF!</v>
      </c>
      <c r="H67" s="163" t="e">
        <f>IF(ISBLANK(#REF!),"",#REF!)</f>
        <v>#REF!</v>
      </c>
      <c r="I67" s="163" t="e">
        <f>IF(ISBLANK(#REF!),"",#REF!)</f>
        <v>#REF!</v>
      </c>
      <c r="J67" s="163" t="e">
        <f>IF(ISBLANK(#REF!),"",#REF!)</f>
        <v>#REF!</v>
      </c>
      <c r="K67" s="104"/>
      <c r="L67" s="164" t="str">
        <f t="shared" si="4"/>
        <v/>
      </c>
      <c r="M67" s="163" t="e">
        <f>IF(ISBLANK(#REF!),"",#REF!)</f>
        <v>#REF!</v>
      </c>
      <c r="N67" s="165" t="e">
        <f>IF(ISBLANK(#REF!),"",#REF!)</f>
        <v>#REF!</v>
      </c>
      <c r="O67" s="165" t="e">
        <f>IF(ISBLANK(#REF!),"",#REF!)</f>
        <v>#REF!</v>
      </c>
      <c r="P67" s="165" t="e">
        <f>IF(ISBLANK(#REF!),"",#REF!)</f>
        <v>#REF!</v>
      </c>
      <c r="Q67" s="166" t="e">
        <f>IF(ISBLANK(#REF!),"",#REF!)</f>
        <v>#REF!</v>
      </c>
      <c r="R67" s="167" t="str">
        <f>IF(ISBLANK(#REF!),"",IFERROR((VLOOKUP(#REF!,TAB_C0220,2,0)),""))</f>
        <v/>
      </c>
      <c r="S67" s="165" t="e">
        <f>IF(ISBLANK(#REF!),"",#REF!)</f>
        <v>#REF!</v>
      </c>
      <c r="T67" s="165" t="e">
        <f>IF(ISBLANK(#REF!),"",#REF!)</f>
        <v>#REF!</v>
      </c>
      <c r="U67" s="165" t="e">
        <f>IF(ISBLANK(#REF!),"",#REF!)</f>
        <v>#REF!</v>
      </c>
      <c r="V67" s="168" t="str">
        <f>IF(ISBLANK(#REF!),"",IFERROR((VLOOKUP(#REF!,TAB_C0260,2,0)),""))</f>
        <v/>
      </c>
    </row>
    <row r="68" spans="1:24" ht="17.25" customHeight="1" x14ac:dyDescent="0.2">
      <c r="A68" s="84"/>
      <c r="B68" s="164" t="str">
        <f t="shared" si="1"/>
        <v/>
      </c>
      <c r="C68" s="163" t="e">
        <f>IF(ISBLANK(#REF!),"",#REF!)</f>
        <v>#REF!</v>
      </c>
      <c r="D68" s="163" t="e">
        <f>IF(ISBLANK(#REF!),"",#REF!)</f>
        <v>#REF!</v>
      </c>
      <c r="E68" s="164" t="e">
        <f>IF(ISBLANK(#REF!),"",#REF!)</f>
        <v>#REF!</v>
      </c>
      <c r="F68" s="163" t="e">
        <f>IF(ISBLANK(#REF!),"",#REF!)</f>
        <v>#REF!</v>
      </c>
      <c r="G68" s="163" t="e">
        <f>IF(ISBLANK(#REF!),"",#REF!)</f>
        <v>#REF!</v>
      </c>
      <c r="H68" s="163" t="e">
        <f>IF(ISBLANK(#REF!),"",#REF!)</f>
        <v>#REF!</v>
      </c>
      <c r="I68" s="163" t="e">
        <f>IF(ISBLANK(#REF!),"",#REF!)</f>
        <v>#REF!</v>
      </c>
      <c r="J68" s="163" t="e">
        <f>IF(ISBLANK(#REF!),"",#REF!)</f>
        <v>#REF!</v>
      </c>
      <c r="K68" s="104"/>
      <c r="L68" s="164" t="str">
        <f t="shared" si="4"/>
        <v/>
      </c>
      <c r="M68" s="163" t="e">
        <f>IF(ISBLANK(#REF!),"",#REF!)</f>
        <v>#REF!</v>
      </c>
      <c r="N68" s="165" t="e">
        <f>IF(ISBLANK(#REF!),"",#REF!)</f>
        <v>#REF!</v>
      </c>
      <c r="O68" s="165" t="e">
        <f>IF(ISBLANK(#REF!),"",#REF!)</f>
        <v>#REF!</v>
      </c>
      <c r="P68" s="165" t="e">
        <f>IF(ISBLANK(#REF!),"",#REF!)</f>
        <v>#REF!</v>
      </c>
      <c r="Q68" s="166" t="e">
        <f>IF(ISBLANK(#REF!),"",#REF!)</f>
        <v>#REF!</v>
      </c>
      <c r="R68" s="167" t="str">
        <f>IF(ISBLANK(#REF!),"",IFERROR((VLOOKUP(#REF!,TAB_C0220,2,0)),""))</f>
        <v/>
      </c>
      <c r="S68" s="165" t="e">
        <f>IF(ISBLANK(#REF!),"",#REF!)</f>
        <v>#REF!</v>
      </c>
      <c r="T68" s="165" t="e">
        <f>IF(ISBLANK(#REF!),"",#REF!)</f>
        <v>#REF!</v>
      </c>
      <c r="U68" s="165" t="e">
        <f>IF(ISBLANK(#REF!),"",#REF!)</f>
        <v>#REF!</v>
      </c>
      <c r="V68" s="168" t="str">
        <f>IF(ISBLANK(#REF!),"",IFERROR((VLOOKUP(#REF!,TAB_C0260,2,0)),""))</f>
        <v/>
      </c>
    </row>
    <row r="69" spans="1:24" ht="17.25" customHeight="1" x14ac:dyDescent="0.2">
      <c r="A69" s="84"/>
      <c r="B69" s="164" t="str">
        <f t="shared" si="1"/>
        <v/>
      </c>
      <c r="C69" s="163" t="e">
        <f>IF(ISBLANK(#REF!),"",#REF!)</f>
        <v>#REF!</v>
      </c>
      <c r="D69" s="163" t="e">
        <f>IF(ISBLANK(#REF!),"",#REF!)</f>
        <v>#REF!</v>
      </c>
      <c r="E69" s="164" t="e">
        <f>IF(ISBLANK(#REF!),"",#REF!)</f>
        <v>#REF!</v>
      </c>
      <c r="F69" s="163" t="e">
        <f>IF(ISBLANK(#REF!),"",#REF!)</f>
        <v>#REF!</v>
      </c>
      <c r="G69" s="163" t="e">
        <f>IF(ISBLANK(#REF!),"",#REF!)</f>
        <v>#REF!</v>
      </c>
      <c r="H69" s="163" t="e">
        <f>IF(ISBLANK(#REF!),"",#REF!)</f>
        <v>#REF!</v>
      </c>
      <c r="I69" s="163" t="e">
        <f>IF(ISBLANK(#REF!),"",#REF!)</f>
        <v>#REF!</v>
      </c>
      <c r="J69" s="163" t="e">
        <f>IF(ISBLANK(#REF!),"",#REF!)</f>
        <v>#REF!</v>
      </c>
      <c r="K69" s="104"/>
      <c r="L69" s="164" t="str">
        <f t="shared" si="4"/>
        <v/>
      </c>
      <c r="M69" s="163" t="e">
        <f>IF(ISBLANK(#REF!),"",#REF!)</f>
        <v>#REF!</v>
      </c>
      <c r="N69" s="165" t="e">
        <f>IF(ISBLANK(#REF!),"",#REF!)</f>
        <v>#REF!</v>
      </c>
      <c r="O69" s="165" t="e">
        <f>IF(ISBLANK(#REF!),"",#REF!)</f>
        <v>#REF!</v>
      </c>
      <c r="P69" s="165" t="e">
        <f>IF(ISBLANK(#REF!),"",#REF!)</f>
        <v>#REF!</v>
      </c>
      <c r="Q69" s="166" t="e">
        <f>IF(ISBLANK(#REF!),"",#REF!)</f>
        <v>#REF!</v>
      </c>
      <c r="R69" s="167" t="str">
        <f>IF(ISBLANK(#REF!),"",IFERROR((VLOOKUP(#REF!,TAB_C0220,2,0)),""))</f>
        <v/>
      </c>
      <c r="S69" s="165" t="e">
        <f>IF(ISBLANK(#REF!),"",#REF!)</f>
        <v>#REF!</v>
      </c>
      <c r="T69" s="165" t="e">
        <f>IF(ISBLANK(#REF!),"",#REF!)</f>
        <v>#REF!</v>
      </c>
      <c r="U69" s="165" t="e">
        <f>IF(ISBLANK(#REF!),"",#REF!)</f>
        <v>#REF!</v>
      </c>
      <c r="V69" s="168" t="str">
        <f>IF(ISBLANK(#REF!),"",IFERROR((VLOOKUP(#REF!,TAB_C0260,2,0)),""))</f>
        <v/>
      </c>
    </row>
    <row r="70" spans="1:24" ht="17.25" customHeight="1" x14ac:dyDescent="0.2">
      <c r="A70" s="84"/>
      <c r="B70" s="164" t="str">
        <f t="shared" si="1"/>
        <v/>
      </c>
      <c r="C70" s="163" t="e">
        <f>IF(ISBLANK(#REF!),"",#REF!)</f>
        <v>#REF!</v>
      </c>
      <c r="D70" s="163" t="e">
        <f>IF(ISBLANK(#REF!),"",#REF!)</f>
        <v>#REF!</v>
      </c>
      <c r="E70" s="164" t="e">
        <f>IF(ISBLANK(#REF!),"",#REF!)</f>
        <v>#REF!</v>
      </c>
      <c r="F70" s="163" t="e">
        <f>IF(ISBLANK(#REF!),"",#REF!)</f>
        <v>#REF!</v>
      </c>
      <c r="G70" s="163" t="e">
        <f>IF(ISBLANK(#REF!),"",#REF!)</f>
        <v>#REF!</v>
      </c>
      <c r="H70" s="163" t="e">
        <f>IF(ISBLANK(#REF!),"",#REF!)</f>
        <v>#REF!</v>
      </c>
      <c r="I70" s="163" t="e">
        <f>IF(ISBLANK(#REF!),"",#REF!)</f>
        <v>#REF!</v>
      </c>
      <c r="J70" s="163" t="e">
        <f>IF(ISBLANK(#REF!),"",#REF!)</f>
        <v>#REF!</v>
      </c>
      <c r="K70" s="104"/>
      <c r="L70" s="164" t="str">
        <f t="shared" si="4"/>
        <v/>
      </c>
      <c r="M70" s="163" t="e">
        <f>IF(ISBLANK(#REF!),"",#REF!)</f>
        <v>#REF!</v>
      </c>
      <c r="N70" s="165" t="e">
        <f>IF(ISBLANK(#REF!),"",#REF!)</f>
        <v>#REF!</v>
      </c>
      <c r="O70" s="165" t="e">
        <f>IF(ISBLANK(#REF!),"",#REF!)</f>
        <v>#REF!</v>
      </c>
      <c r="P70" s="165" t="e">
        <f>IF(ISBLANK(#REF!),"",#REF!)</f>
        <v>#REF!</v>
      </c>
      <c r="Q70" s="166" t="e">
        <f>IF(ISBLANK(#REF!),"",#REF!)</f>
        <v>#REF!</v>
      </c>
      <c r="R70" s="167" t="str">
        <f>IF(ISBLANK(#REF!),"",IFERROR((VLOOKUP(#REF!,TAB_C0220,2,0)),""))</f>
        <v/>
      </c>
      <c r="S70" s="165" t="e">
        <f>IF(ISBLANK(#REF!),"",#REF!)</f>
        <v>#REF!</v>
      </c>
      <c r="T70" s="165" t="e">
        <f>IF(ISBLANK(#REF!),"",#REF!)</f>
        <v>#REF!</v>
      </c>
      <c r="U70" s="165" t="e">
        <f>IF(ISBLANK(#REF!),"",#REF!)</f>
        <v>#REF!</v>
      </c>
      <c r="V70" s="168" t="str">
        <f>IF(ISBLANK(#REF!),"",IFERROR((VLOOKUP(#REF!,TAB_C0260,2,0)),""))</f>
        <v/>
      </c>
    </row>
    <row r="71" spans="1:24" ht="17.25" customHeight="1" x14ac:dyDescent="0.2">
      <c r="A71" s="84"/>
      <c r="B71" s="164" t="str">
        <f t="shared" si="1"/>
        <v/>
      </c>
      <c r="C71" s="163" t="e">
        <f>IF(ISBLANK(#REF!),"",#REF!)</f>
        <v>#REF!</v>
      </c>
      <c r="D71" s="163" t="e">
        <f>IF(ISBLANK(#REF!),"",#REF!)</f>
        <v>#REF!</v>
      </c>
      <c r="E71" s="164" t="e">
        <f>IF(ISBLANK(#REF!),"",#REF!)</f>
        <v>#REF!</v>
      </c>
      <c r="F71" s="163" t="e">
        <f>IF(ISBLANK(#REF!),"",#REF!)</f>
        <v>#REF!</v>
      </c>
      <c r="G71" s="163" t="e">
        <f>IF(ISBLANK(#REF!),"",#REF!)</f>
        <v>#REF!</v>
      </c>
      <c r="H71" s="163" t="e">
        <f>IF(ISBLANK(#REF!),"",#REF!)</f>
        <v>#REF!</v>
      </c>
      <c r="I71" s="163" t="e">
        <f>IF(ISBLANK(#REF!),"",#REF!)</f>
        <v>#REF!</v>
      </c>
      <c r="J71" s="163" t="e">
        <f>IF(ISBLANK(#REF!),"",#REF!)</f>
        <v>#REF!</v>
      </c>
      <c r="K71" s="104"/>
      <c r="L71" s="164" t="str">
        <f t="shared" si="4"/>
        <v/>
      </c>
      <c r="M71" s="163" t="e">
        <f>IF(ISBLANK(#REF!),"",#REF!)</f>
        <v>#REF!</v>
      </c>
      <c r="N71" s="165" t="e">
        <f>IF(ISBLANK(#REF!),"",#REF!)</f>
        <v>#REF!</v>
      </c>
      <c r="O71" s="165" t="e">
        <f>IF(ISBLANK(#REF!),"",#REF!)</f>
        <v>#REF!</v>
      </c>
      <c r="P71" s="165" t="e">
        <f>IF(ISBLANK(#REF!),"",#REF!)</f>
        <v>#REF!</v>
      </c>
      <c r="Q71" s="166" t="e">
        <f>IF(ISBLANK(#REF!),"",#REF!)</f>
        <v>#REF!</v>
      </c>
      <c r="R71" s="167" t="str">
        <f>IF(ISBLANK(#REF!),"",IFERROR((VLOOKUP(#REF!,TAB_C0220,2,0)),""))</f>
        <v/>
      </c>
      <c r="S71" s="165" t="e">
        <f>IF(ISBLANK(#REF!),"",#REF!)</f>
        <v>#REF!</v>
      </c>
      <c r="T71" s="165" t="e">
        <f>IF(ISBLANK(#REF!),"",#REF!)</f>
        <v>#REF!</v>
      </c>
      <c r="U71" s="165" t="e">
        <f>IF(ISBLANK(#REF!),"",#REF!)</f>
        <v>#REF!</v>
      </c>
      <c r="V71" s="168" t="str">
        <f>IF(ISBLANK(#REF!),"",IFERROR((VLOOKUP(#REF!,TAB_C0260,2,0)),""))</f>
        <v/>
      </c>
    </row>
    <row r="72" spans="1:24" ht="17.25" customHeight="1" x14ac:dyDescent="0.2">
      <c r="A72" s="84"/>
      <c r="B72" s="164" t="str">
        <f t="shared" si="1"/>
        <v/>
      </c>
      <c r="C72" s="163" t="e">
        <f>IF(ISBLANK(#REF!),"",#REF!)</f>
        <v>#REF!</v>
      </c>
      <c r="D72" s="163" t="e">
        <f>IF(ISBLANK(#REF!),"",#REF!)</f>
        <v>#REF!</v>
      </c>
      <c r="E72" s="164" t="e">
        <f>IF(ISBLANK(#REF!),"",#REF!)</f>
        <v>#REF!</v>
      </c>
      <c r="F72" s="163" t="e">
        <f>IF(ISBLANK(#REF!),"",#REF!)</f>
        <v>#REF!</v>
      </c>
      <c r="G72" s="163" t="e">
        <f>IF(ISBLANK(#REF!),"",#REF!)</f>
        <v>#REF!</v>
      </c>
      <c r="H72" s="163" t="e">
        <f>IF(ISBLANK(#REF!),"",#REF!)</f>
        <v>#REF!</v>
      </c>
      <c r="I72" s="163" t="e">
        <f>IF(ISBLANK(#REF!),"",#REF!)</f>
        <v>#REF!</v>
      </c>
      <c r="J72" s="163" t="e">
        <f>IF(ISBLANK(#REF!),"",#REF!)</f>
        <v>#REF!</v>
      </c>
      <c r="K72" s="104"/>
      <c r="L72" s="164" t="str">
        <f t="shared" si="4"/>
        <v/>
      </c>
      <c r="M72" s="163" t="e">
        <f>IF(ISBLANK(#REF!),"",#REF!)</f>
        <v>#REF!</v>
      </c>
      <c r="N72" s="165" t="e">
        <f>IF(ISBLANK(#REF!),"",#REF!)</f>
        <v>#REF!</v>
      </c>
      <c r="O72" s="165" t="e">
        <f>IF(ISBLANK(#REF!),"",#REF!)</f>
        <v>#REF!</v>
      </c>
      <c r="P72" s="165" t="e">
        <f>IF(ISBLANK(#REF!),"",#REF!)</f>
        <v>#REF!</v>
      </c>
      <c r="Q72" s="166" t="e">
        <f>IF(ISBLANK(#REF!),"",#REF!)</f>
        <v>#REF!</v>
      </c>
      <c r="R72" s="167" t="str">
        <f>IF(ISBLANK(#REF!),"",IFERROR((VLOOKUP(#REF!,TAB_C0220,2,0)),""))</f>
        <v/>
      </c>
      <c r="S72" s="165" t="e">
        <f>IF(ISBLANK(#REF!),"",#REF!)</f>
        <v>#REF!</v>
      </c>
      <c r="T72" s="165" t="e">
        <f>IF(ISBLANK(#REF!),"",#REF!)</f>
        <v>#REF!</v>
      </c>
      <c r="U72" s="165" t="e">
        <f>IF(ISBLANK(#REF!),"",#REF!)</f>
        <v>#REF!</v>
      </c>
      <c r="V72" s="168" t="str">
        <f>IF(ISBLANK(#REF!),"",IFERROR((VLOOKUP(#REF!,TAB_C0260,2,0)),""))</f>
        <v/>
      </c>
    </row>
    <row r="73" spans="1:24" ht="33.75" customHeight="1" x14ac:dyDescent="0.2">
      <c r="A73" s="84"/>
      <c r="B73" s="248"/>
      <c r="C73" s="247"/>
      <c r="D73" s="247"/>
      <c r="E73" s="248"/>
      <c r="F73" s="247"/>
      <c r="G73" s="247"/>
      <c r="H73" s="247"/>
      <c r="I73" s="247"/>
      <c r="J73" s="247"/>
      <c r="K73" s="104"/>
      <c r="L73" s="248"/>
      <c r="M73" s="247"/>
      <c r="N73" s="249"/>
      <c r="O73" s="249"/>
      <c r="P73" s="249"/>
      <c r="Q73" s="250"/>
      <c r="R73" s="251"/>
      <c r="S73" s="249"/>
      <c r="T73" s="249"/>
      <c r="U73" s="249"/>
      <c r="V73" s="252"/>
    </row>
    <row r="74" spans="1:24" ht="17.25" customHeight="1" x14ac:dyDescent="0.2">
      <c r="A74" s="84"/>
      <c r="B74" s="285"/>
      <c r="C74" s="74"/>
      <c r="D74" s="75"/>
      <c r="E74" s="29"/>
      <c r="F74" s="29"/>
      <c r="G74" s="29"/>
      <c r="H74" s="29"/>
      <c r="I74" s="29"/>
      <c r="J74" s="29"/>
      <c r="K74" s="84"/>
      <c r="L74" s="285"/>
      <c r="M74" s="84"/>
      <c r="N74" s="358" t="s">
        <v>619</v>
      </c>
      <c r="O74" s="359"/>
      <c r="P74" s="359"/>
      <c r="Q74" s="359"/>
      <c r="R74" s="359"/>
      <c r="S74" s="359"/>
      <c r="T74" s="360" t="s">
        <v>620</v>
      </c>
      <c r="U74" s="360"/>
      <c r="V74" s="273" t="s">
        <v>621</v>
      </c>
      <c r="W74" s="70"/>
      <c r="X74" s="70"/>
    </row>
    <row r="75" spans="1:24" ht="42.75" thickBot="1" x14ac:dyDescent="0.25">
      <c r="A75" s="172"/>
      <c r="B75" s="281"/>
      <c r="C75" s="281" t="s">
        <v>603</v>
      </c>
      <c r="D75" s="281" t="s">
        <v>604</v>
      </c>
      <c r="E75" s="281" t="s">
        <v>605</v>
      </c>
      <c r="F75" s="281" t="s">
        <v>606</v>
      </c>
      <c r="G75" s="281" t="s">
        <v>607</v>
      </c>
      <c r="H75" s="281" t="s">
        <v>608</v>
      </c>
      <c r="I75" s="281" t="s">
        <v>609</v>
      </c>
      <c r="J75" s="281" t="s">
        <v>610</v>
      </c>
      <c r="K75" s="84"/>
      <c r="L75" s="281"/>
      <c r="M75" s="281" t="s">
        <v>606</v>
      </c>
      <c r="N75" s="281" t="s">
        <v>611</v>
      </c>
      <c r="O75" s="281" t="s">
        <v>612</v>
      </c>
      <c r="P75" s="281" t="s">
        <v>613</v>
      </c>
      <c r="Q75" s="281" t="s">
        <v>614</v>
      </c>
      <c r="R75" s="281" t="s">
        <v>615</v>
      </c>
      <c r="S75" s="281" t="s">
        <v>616</v>
      </c>
      <c r="T75" s="281" t="s">
        <v>662</v>
      </c>
      <c r="U75" s="281" t="s">
        <v>617</v>
      </c>
      <c r="V75" s="281" t="s">
        <v>618</v>
      </c>
      <c r="W75" s="70"/>
      <c r="X75" s="70"/>
    </row>
    <row r="76" spans="1:24" ht="17.25" customHeight="1" x14ac:dyDescent="0.2">
      <c r="A76" s="84"/>
      <c r="B76" s="282" t="str">
        <f>IF(B72&lt;$B$4,B72+1,"")</f>
        <v/>
      </c>
      <c r="C76" s="163" t="e">
        <f>IF(ISBLANK(#REF!),"",#REF!)</f>
        <v>#REF!</v>
      </c>
      <c r="D76" s="163" t="e">
        <f>IF(ISBLANK(#REF!),"",#REF!)</f>
        <v>#REF!</v>
      </c>
      <c r="E76" s="164" t="e">
        <f>IF(ISBLANK(#REF!),"",#REF!)</f>
        <v>#REF!</v>
      </c>
      <c r="F76" s="163" t="e">
        <f>IF(ISBLANK(#REF!),"",#REF!)</f>
        <v>#REF!</v>
      </c>
      <c r="G76" s="163" t="e">
        <f>IF(ISBLANK(#REF!),"",#REF!)</f>
        <v>#REF!</v>
      </c>
      <c r="H76" s="163" t="e">
        <f>IF(ISBLANK(#REF!),"",#REF!)</f>
        <v>#REF!</v>
      </c>
      <c r="I76" s="163" t="e">
        <f>IF(ISBLANK(#REF!),"",#REF!)</f>
        <v>#REF!</v>
      </c>
      <c r="J76" s="163" t="e">
        <f>IF(ISBLANK(#REF!),"",#REF!)</f>
        <v>#REF!</v>
      </c>
      <c r="K76" s="104"/>
      <c r="L76" s="282" t="str">
        <f t="shared" ref="L76:L95" si="6">B76</f>
        <v/>
      </c>
      <c r="M76" s="163" t="e">
        <f>IF(ISBLANK(#REF!),"",#REF!)</f>
        <v>#REF!</v>
      </c>
      <c r="N76" s="165" t="e">
        <f>IF(ISBLANK(#REF!),"",#REF!)</f>
        <v>#REF!</v>
      </c>
      <c r="O76" s="165" t="e">
        <f>IF(ISBLANK(#REF!),"",#REF!)</f>
        <v>#REF!</v>
      </c>
      <c r="P76" s="165" t="e">
        <f>IF(ISBLANK(#REF!),"",#REF!)</f>
        <v>#REF!</v>
      </c>
      <c r="Q76" s="166" t="e">
        <f>IF(ISBLANK(#REF!),"",#REF!)</f>
        <v>#REF!</v>
      </c>
      <c r="R76" s="167" t="str">
        <f>IF(ISBLANK(#REF!),"",IFERROR((VLOOKUP(#REF!,TAB_C0220,2,0)),""))</f>
        <v/>
      </c>
      <c r="S76" s="165" t="e">
        <f>IF(ISBLANK(#REF!),"",#REF!)</f>
        <v>#REF!</v>
      </c>
      <c r="T76" s="165" t="e">
        <f>IF(ISBLANK(#REF!),"",#REF!)</f>
        <v>#REF!</v>
      </c>
      <c r="U76" s="165" t="e">
        <f>IF(ISBLANK(#REF!),"",#REF!)</f>
        <v>#REF!</v>
      </c>
      <c r="V76" s="168" t="str">
        <f>IF(ISBLANK(#REF!),"",IFERROR((VLOOKUP(#REF!,TAB_C0260,2,0)),""))</f>
        <v/>
      </c>
    </row>
    <row r="77" spans="1:24" ht="17.25" customHeight="1" x14ac:dyDescent="0.2">
      <c r="A77" s="84"/>
      <c r="B77" s="164" t="str">
        <f t="shared" ref="B77:B140" si="7">IF(B76&lt;$B$4,B76+1,"")</f>
        <v/>
      </c>
      <c r="C77" s="163" t="e">
        <f>IF(ISBLANK(#REF!),"",#REF!)</f>
        <v>#REF!</v>
      </c>
      <c r="D77" s="163" t="e">
        <f>IF(ISBLANK(#REF!),"",#REF!)</f>
        <v>#REF!</v>
      </c>
      <c r="E77" s="164" t="e">
        <f>IF(ISBLANK(#REF!),"",#REF!)</f>
        <v>#REF!</v>
      </c>
      <c r="F77" s="163" t="e">
        <f>IF(ISBLANK(#REF!),"",#REF!)</f>
        <v>#REF!</v>
      </c>
      <c r="G77" s="163" t="e">
        <f>IF(ISBLANK(#REF!),"",#REF!)</f>
        <v>#REF!</v>
      </c>
      <c r="H77" s="163" t="e">
        <f>IF(ISBLANK(#REF!),"",#REF!)</f>
        <v>#REF!</v>
      </c>
      <c r="I77" s="163" t="e">
        <f>IF(ISBLANK(#REF!),"",#REF!)</f>
        <v>#REF!</v>
      </c>
      <c r="J77" s="163" t="e">
        <f>IF(ISBLANK(#REF!),"",#REF!)</f>
        <v>#REF!</v>
      </c>
      <c r="K77" s="104"/>
      <c r="L77" s="164" t="str">
        <f t="shared" si="6"/>
        <v/>
      </c>
      <c r="M77" s="163" t="e">
        <f>IF(ISBLANK(#REF!),"",#REF!)</f>
        <v>#REF!</v>
      </c>
      <c r="N77" s="165" t="e">
        <f>IF(ISBLANK(#REF!),"",#REF!)</f>
        <v>#REF!</v>
      </c>
      <c r="O77" s="165" t="e">
        <f>IF(ISBLANK(#REF!),"",#REF!)</f>
        <v>#REF!</v>
      </c>
      <c r="P77" s="165" t="e">
        <f>IF(ISBLANK(#REF!),"",#REF!)</f>
        <v>#REF!</v>
      </c>
      <c r="Q77" s="166" t="e">
        <f>IF(ISBLANK(#REF!),"",#REF!)</f>
        <v>#REF!</v>
      </c>
      <c r="R77" s="167" t="str">
        <f>IF(ISBLANK(#REF!),"",IFERROR((VLOOKUP(#REF!,TAB_C0220,2,0)),""))</f>
        <v/>
      </c>
      <c r="S77" s="165" t="e">
        <f>IF(ISBLANK(#REF!),"",#REF!)</f>
        <v>#REF!</v>
      </c>
      <c r="T77" s="165" t="e">
        <f>IF(ISBLANK(#REF!),"",#REF!)</f>
        <v>#REF!</v>
      </c>
      <c r="U77" s="165" t="e">
        <f>IF(ISBLANK(#REF!),"",#REF!)</f>
        <v>#REF!</v>
      </c>
      <c r="V77" s="168" t="str">
        <f>IF(ISBLANK(#REF!),"",IFERROR((VLOOKUP(#REF!,TAB_C0260,2,0)),""))</f>
        <v/>
      </c>
    </row>
    <row r="78" spans="1:24" ht="17.25" customHeight="1" x14ac:dyDescent="0.2">
      <c r="A78" s="84"/>
      <c r="B78" s="164" t="str">
        <f t="shared" si="7"/>
        <v/>
      </c>
      <c r="C78" s="163" t="e">
        <f>IF(ISBLANK(#REF!),"",#REF!)</f>
        <v>#REF!</v>
      </c>
      <c r="D78" s="163" t="e">
        <f>IF(ISBLANK(#REF!),"",#REF!)</f>
        <v>#REF!</v>
      </c>
      <c r="E78" s="164" t="e">
        <f>IF(ISBLANK(#REF!),"",#REF!)</f>
        <v>#REF!</v>
      </c>
      <c r="F78" s="163" t="e">
        <f>IF(ISBLANK(#REF!),"",#REF!)</f>
        <v>#REF!</v>
      </c>
      <c r="G78" s="163" t="e">
        <f>IF(ISBLANK(#REF!),"",#REF!)</f>
        <v>#REF!</v>
      </c>
      <c r="H78" s="163" t="e">
        <f>IF(ISBLANK(#REF!),"",#REF!)</f>
        <v>#REF!</v>
      </c>
      <c r="I78" s="163" t="e">
        <f>IF(ISBLANK(#REF!),"",#REF!)</f>
        <v>#REF!</v>
      </c>
      <c r="J78" s="163" t="e">
        <f>IF(ISBLANK(#REF!),"",#REF!)</f>
        <v>#REF!</v>
      </c>
      <c r="K78" s="104"/>
      <c r="L78" s="164" t="str">
        <f t="shared" si="6"/>
        <v/>
      </c>
      <c r="M78" s="163" t="e">
        <f>IF(ISBLANK(#REF!),"",#REF!)</f>
        <v>#REF!</v>
      </c>
      <c r="N78" s="165" t="e">
        <f>IF(ISBLANK(#REF!),"",#REF!)</f>
        <v>#REF!</v>
      </c>
      <c r="O78" s="165" t="e">
        <f>IF(ISBLANK(#REF!),"",#REF!)</f>
        <v>#REF!</v>
      </c>
      <c r="P78" s="165" t="e">
        <f>IF(ISBLANK(#REF!),"",#REF!)</f>
        <v>#REF!</v>
      </c>
      <c r="Q78" s="166" t="e">
        <f>IF(ISBLANK(#REF!),"",#REF!)</f>
        <v>#REF!</v>
      </c>
      <c r="R78" s="167" t="str">
        <f>IF(ISBLANK(#REF!),"",IFERROR((VLOOKUP(#REF!,TAB_C0220,2,0)),""))</f>
        <v/>
      </c>
      <c r="S78" s="165" t="e">
        <f>IF(ISBLANK(#REF!),"",#REF!)</f>
        <v>#REF!</v>
      </c>
      <c r="T78" s="165" t="e">
        <f>IF(ISBLANK(#REF!),"",#REF!)</f>
        <v>#REF!</v>
      </c>
      <c r="U78" s="165" t="e">
        <f>IF(ISBLANK(#REF!),"",#REF!)</f>
        <v>#REF!</v>
      </c>
      <c r="V78" s="168" t="str">
        <f>IF(ISBLANK(#REF!),"",IFERROR((VLOOKUP(#REF!,TAB_C0260,2,0)),""))</f>
        <v/>
      </c>
    </row>
    <row r="79" spans="1:24" ht="17.25" customHeight="1" x14ac:dyDescent="0.2">
      <c r="A79" s="84"/>
      <c r="B79" s="164" t="str">
        <f t="shared" si="7"/>
        <v/>
      </c>
      <c r="C79" s="163" t="e">
        <f>IF(ISBLANK(#REF!),"",#REF!)</f>
        <v>#REF!</v>
      </c>
      <c r="D79" s="163" t="e">
        <f>IF(ISBLANK(#REF!),"",#REF!)</f>
        <v>#REF!</v>
      </c>
      <c r="E79" s="164" t="e">
        <f>IF(ISBLANK(#REF!),"",#REF!)</f>
        <v>#REF!</v>
      </c>
      <c r="F79" s="163" t="e">
        <f>IF(ISBLANK(#REF!),"",#REF!)</f>
        <v>#REF!</v>
      </c>
      <c r="G79" s="163" t="e">
        <f>IF(ISBLANK(#REF!),"",#REF!)</f>
        <v>#REF!</v>
      </c>
      <c r="H79" s="163" t="e">
        <f>IF(ISBLANK(#REF!),"",#REF!)</f>
        <v>#REF!</v>
      </c>
      <c r="I79" s="163" t="e">
        <f>IF(ISBLANK(#REF!),"",#REF!)</f>
        <v>#REF!</v>
      </c>
      <c r="J79" s="163" t="e">
        <f>IF(ISBLANK(#REF!),"",#REF!)</f>
        <v>#REF!</v>
      </c>
      <c r="K79" s="104"/>
      <c r="L79" s="164" t="str">
        <f t="shared" si="6"/>
        <v/>
      </c>
      <c r="M79" s="163" t="e">
        <f>IF(ISBLANK(#REF!),"",#REF!)</f>
        <v>#REF!</v>
      </c>
      <c r="N79" s="165" t="e">
        <f>IF(ISBLANK(#REF!),"",#REF!)</f>
        <v>#REF!</v>
      </c>
      <c r="O79" s="165" t="e">
        <f>IF(ISBLANK(#REF!),"",#REF!)</f>
        <v>#REF!</v>
      </c>
      <c r="P79" s="165" t="e">
        <f>IF(ISBLANK(#REF!),"",#REF!)</f>
        <v>#REF!</v>
      </c>
      <c r="Q79" s="166" t="e">
        <f>IF(ISBLANK(#REF!),"",#REF!)</f>
        <v>#REF!</v>
      </c>
      <c r="R79" s="167" t="str">
        <f>IF(ISBLANK(#REF!),"",IFERROR((VLOOKUP(#REF!,TAB_C0220,2,0)),""))</f>
        <v/>
      </c>
      <c r="S79" s="165" t="e">
        <f>IF(ISBLANK(#REF!),"",#REF!)</f>
        <v>#REF!</v>
      </c>
      <c r="T79" s="165" t="e">
        <f>IF(ISBLANK(#REF!),"",#REF!)</f>
        <v>#REF!</v>
      </c>
      <c r="U79" s="165" t="e">
        <f>IF(ISBLANK(#REF!),"",#REF!)</f>
        <v>#REF!</v>
      </c>
      <c r="V79" s="168" t="str">
        <f>IF(ISBLANK(#REF!),"",IFERROR((VLOOKUP(#REF!,TAB_C0260,2,0)),""))</f>
        <v/>
      </c>
    </row>
    <row r="80" spans="1:24" ht="17.25" customHeight="1" x14ac:dyDescent="0.2">
      <c r="A80" s="84"/>
      <c r="B80" s="164" t="str">
        <f t="shared" si="7"/>
        <v/>
      </c>
      <c r="C80" s="163" t="e">
        <f>IF(ISBLANK(#REF!),"",#REF!)</f>
        <v>#REF!</v>
      </c>
      <c r="D80" s="163" t="e">
        <f>IF(ISBLANK(#REF!),"",#REF!)</f>
        <v>#REF!</v>
      </c>
      <c r="E80" s="164" t="e">
        <f>IF(ISBLANK(#REF!),"",#REF!)</f>
        <v>#REF!</v>
      </c>
      <c r="F80" s="163" t="e">
        <f>IF(ISBLANK(#REF!),"",#REF!)</f>
        <v>#REF!</v>
      </c>
      <c r="G80" s="163" t="e">
        <f>IF(ISBLANK(#REF!),"",#REF!)</f>
        <v>#REF!</v>
      </c>
      <c r="H80" s="163" t="e">
        <f>IF(ISBLANK(#REF!),"",#REF!)</f>
        <v>#REF!</v>
      </c>
      <c r="I80" s="163" t="e">
        <f>IF(ISBLANK(#REF!),"",#REF!)</f>
        <v>#REF!</v>
      </c>
      <c r="J80" s="163" t="e">
        <f>IF(ISBLANK(#REF!),"",#REF!)</f>
        <v>#REF!</v>
      </c>
      <c r="K80" s="104"/>
      <c r="L80" s="164" t="str">
        <f t="shared" si="6"/>
        <v/>
      </c>
      <c r="M80" s="163" t="e">
        <f>IF(ISBLANK(#REF!),"",#REF!)</f>
        <v>#REF!</v>
      </c>
      <c r="N80" s="165" t="e">
        <f>IF(ISBLANK(#REF!),"",#REF!)</f>
        <v>#REF!</v>
      </c>
      <c r="O80" s="165" t="e">
        <f>IF(ISBLANK(#REF!),"",#REF!)</f>
        <v>#REF!</v>
      </c>
      <c r="P80" s="165" t="e">
        <f>IF(ISBLANK(#REF!),"",#REF!)</f>
        <v>#REF!</v>
      </c>
      <c r="Q80" s="166" t="e">
        <f>IF(ISBLANK(#REF!),"",#REF!)</f>
        <v>#REF!</v>
      </c>
      <c r="R80" s="167" t="str">
        <f>IF(ISBLANK(#REF!),"",IFERROR((VLOOKUP(#REF!,TAB_C0220,2,0)),""))</f>
        <v/>
      </c>
      <c r="S80" s="165" t="e">
        <f>IF(ISBLANK(#REF!),"",#REF!)</f>
        <v>#REF!</v>
      </c>
      <c r="T80" s="165" t="e">
        <f>IF(ISBLANK(#REF!),"",#REF!)</f>
        <v>#REF!</v>
      </c>
      <c r="U80" s="165" t="e">
        <f>IF(ISBLANK(#REF!),"",#REF!)</f>
        <v>#REF!</v>
      </c>
      <c r="V80" s="168" t="str">
        <f>IF(ISBLANK(#REF!),"",IFERROR((VLOOKUP(#REF!,TAB_C0260,2,0)),""))</f>
        <v/>
      </c>
    </row>
    <row r="81" spans="1:22" ht="17.25" customHeight="1" x14ac:dyDescent="0.2">
      <c r="A81" s="84"/>
      <c r="B81" s="164" t="str">
        <f t="shared" si="7"/>
        <v/>
      </c>
      <c r="C81" s="163" t="e">
        <f>IF(ISBLANK(#REF!),"",#REF!)</f>
        <v>#REF!</v>
      </c>
      <c r="D81" s="163" t="e">
        <f>IF(ISBLANK(#REF!),"",#REF!)</f>
        <v>#REF!</v>
      </c>
      <c r="E81" s="164" t="e">
        <f>IF(ISBLANK(#REF!),"",#REF!)</f>
        <v>#REF!</v>
      </c>
      <c r="F81" s="163" t="e">
        <f>IF(ISBLANK(#REF!),"",#REF!)</f>
        <v>#REF!</v>
      </c>
      <c r="G81" s="163" t="e">
        <f>IF(ISBLANK(#REF!),"",#REF!)</f>
        <v>#REF!</v>
      </c>
      <c r="H81" s="163" t="e">
        <f>IF(ISBLANK(#REF!),"",#REF!)</f>
        <v>#REF!</v>
      </c>
      <c r="I81" s="163" t="e">
        <f>IF(ISBLANK(#REF!),"",#REF!)</f>
        <v>#REF!</v>
      </c>
      <c r="J81" s="163" t="e">
        <f>IF(ISBLANK(#REF!),"",#REF!)</f>
        <v>#REF!</v>
      </c>
      <c r="K81" s="104"/>
      <c r="L81" s="164" t="str">
        <f t="shared" si="6"/>
        <v/>
      </c>
      <c r="M81" s="163" t="e">
        <f>IF(ISBLANK(#REF!),"",#REF!)</f>
        <v>#REF!</v>
      </c>
      <c r="N81" s="165" t="e">
        <f>IF(ISBLANK(#REF!),"",#REF!)</f>
        <v>#REF!</v>
      </c>
      <c r="O81" s="165" t="e">
        <f>IF(ISBLANK(#REF!),"",#REF!)</f>
        <v>#REF!</v>
      </c>
      <c r="P81" s="165" t="e">
        <f>IF(ISBLANK(#REF!),"",#REF!)</f>
        <v>#REF!</v>
      </c>
      <c r="Q81" s="166" t="e">
        <f>IF(ISBLANK(#REF!),"",#REF!)</f>
        <v>#REF!</v>
      </c>
      <c r="R81" s="167" t="str">
        <f>IF(ISBLANK(#REF!),"",IFERROR((VLOOKUP(#REF!,TAB_C0220,2,0)),""))</f>
        <v/>
      </c>
      <c r="S81" s="165" t="e">
        <f>IF(ISBLANK(#REF!),"",#REF!)</f>
        <v>#REF!</v>
      </c>
      <c r="T81" s="165" t="e">
        <f>IF(ISBLANK(#REF!),"",#REF!)</f>
        <v>#REF!</v>
      </c>
      <c r="U81" s="165" t="e">
        <f>IF(ISBLANK(#REF!),"",#REF!)</f>
        <v>#REF!</v>
      </c>
      <c r="V81" s="168" t="str">
        <f>IF(ISBLANK(#REF!),"",IFERROR((VLOOKUP(#REF!,TAB_C0260,2,0)),""))</f>
        <v/>
      </c>
    </row>
    <row r="82" spans="1:22" ht="17.25" customHeight="1" x14ac:dyDescent="0.2">
      <c r="A82" s="84"/>
      <c r="B82" s="164" t="str">
        <f t="shared" si="7"/>
        <v/>
      </c>
      <c r="C82" s="163" t="e">
        <f>IF(ISBLANK(#REF!),"",#REF!)</f>
        <v>#REF!</v>
      </c>
      <c r="D82" s="163" t="e">
        <f>IF(ISBLANK(#REF!),"",#REF!)</f>
        <v>#REF!</v>
      </c>
      <c r="E82" s="164" t="e">
        <f>IF(ISBLANK(#REF!),"",#REF!)</f>
        <v>#REF!</v>
      </c>
      <c r="F82" s="163" t="e">
        <f>IF(ISBLANK(#REF!),"",#REF!)</f>
        <v>#REF!</v>
      </c>
      <c r="G82" s="163" t="e">
        <f>IF(ISBLANK(#REF!),"",#REF!)</f>
        <v>#REF!</v>
      </c>
      <c r="H82" s="163" t="e">
        <f>IF(ISBLANK(#REF!),"",#REF!)</f>
        <v>#REF!</v>
      </c>
      <c r="I82" s="163" t="e">
        <f>IF(ISBLANK(#REF!),"",#REF!)</f>
        <v>#REF!</v>
      </c>
      <c r="J82" s="163" t="e">
        <f>IF(ISBLANK(#REF!),"",#REF!)</f>
        <v>#REF!</v>
      </c>
      <c r="K82" s="104"/>
      <c r="L82" s="164" t="str">
        <f t="shared" si="6"/>
        <v/>
      </c>
      <c r="M82" s="163" t="e">
        <f>IF(ISBLANK(#REF!),"",#REF!)</f>
        <v>#REF!</v>
      </c>
      <c r="N82" s="165" t="e">
        <f>IF(ISBLANK(#REF!),"",#REF!)</f>
        <v>#REF!</v>
      </c>
      <c r="O82" s="165" t="e">
        <f>IF(ISBLANK(#REF!),"",#REF!)</f>
        <v>#REF!</v>
      </c>
      <c r="P82" s="165" t="e">
        <f>IF(ISBLANK(#REF!),"",#REF!)</f>
        <v>#REF!</v>
      </c>
      <c r="Q82" s="166" t="e">
        <f>IF(ISBLANK(#REF!),"",#REF!)</f>
        <v>#REF!</v>
      </c>
      <c r="R82" s="167" t="str">
        <f>IF(ISBLANK(#REF!),"",IFERROR((VLOOKUP(#REF!,TAB_C0220,2,0)),""))</f>
        <v/>
      </c>
      <c r="S82" s="165" t="e">
        <f>IF(ISBLANK(#REF!),"",#REF!)</f>
        <v>#REF!</v>
      </c>
      <c r="T82" s="165" t="e">
        <f>IF(ISBLANK(#REF!),"",#REF!)</f>
        <v>#REF!</v>
      </c>
      <c r="U82" s="165" t="e">
        <f>IF(ISBLANK(#REF!),"",#REF!)</f>
        <v>#REF!</v>
      </c>
      <c r="V82" s="168" t="str">
        <f>IF(ISBLANK(#REF!),"",IFERROR((VLOOKUP(#REF!,TAB_C0260,2,0)),""))</f>
        <v/>
      </c>
    </row>
    <row r="83" spans="1:22" ht="17.25" customHeight="1" x14ac:dyDescent="0.2">
      <c r="A83" s="84"/>
      <c r="B83" s="164" t="str">
        <f t="shared" si="7"/>
        <v/>
      </c>
      <c r="C83" s="163" t="e">
        <f>IF(ISBLANK(#REF!),"",#REF!)</f>
        <v>#REF!</v>
      </c>
      <c r="D83" s="163" t="e">
        <f>IF(ISBLANK(#REF!),"",#REF!)</f>
        <v>#REF!</v>
      </c>
      <c r="E83" s="164" t="e">
        <f>IF(ISBLANK(#REF!),"",#REF!)</f>
        <v>#REF!</v>
      </c>
      <c r="F83" s="163" t="e">
        <f>IF(ISBLANK(#REF!),"",#REF!)</f>
        <v>#REF!</v>
      </c>
      <c r="G83" s="163" t="e">
        <f>IF(ISBLANK(#REF!),"",#REF!)</f>
        <v>#REF!</v>
      </c>
      <c r="H83" s="163" t="e">
        <f>IF(ISBLANK(#REF!),"",#REF!)</f>
        <v>#REF!</v>
      </c>
      <c r="I83" s="163" t="e">
        <f>IF(ISBLANK(#REF!),"",#REF!)</f>
        <v>#REF!</v>
      </c>
      <c r="J83" s="163" t="e">
        <f>IF(ISBLANK(#REF!),"",#REF!)</f>
        <v>#REF!</v>
      </c>
      <c r="K83" s="104"/>
      <c r="L83" s="164" t="str">
        <f t="shared" si="6"/>
        <v/>
      </c>
      <c r="M83" s="163" t="e">
        <f>IF(ISBLANK(#REF!),"",#REF!)</f>
        <v>#REF!</v>
      </c>
      <c r="N83" s="165" t="e">
        <f>IF(ISBLANK(#REF!),"",#REF!)</f>
        <v>#REF!</v>
      </c>
      <c r="O83" s="165" t="e">
        <f>IF(ISBLANK(#REF!),"",#REF!)</f>
        <v>#REF!</v>
      </c>
      <c r="P83" s="165" t="e">
        <f>IF(ISBLANK(#REF!),"",#REF!)</f>
        <v>#REF!</v>
      </c>
      <c r="Q83" s="166" t="e">
        <f>IF(ISBLANK(#REF!),"",#REF!)</f>
        <v>#REF!</v>
      </c>
      <c r="R83" s="167" t="str">
        <f>IF(ISBLANK(#REF!),"",IFERROR((VLOOKUP(#REF!,TAB_C0220,2,0)),""))</f>
        <v/>
      </c>
      <c r="S83" s="165" t="e">
        <f>IF(ISBLANK(#REF!),"",#REF!)</f>
        <v>#REF!</v>
      </c>
      <c r="T83" s="165" t="e">
        <f>IF(ISBLANK(#REF!),"",#REF!)</f>
        <v>#REF!</v>
      </c>
      <c r="U83" s="165" t="e">
        <f>IF(ISBLANK(#REF!),"",#REF!)</f>
        <v>#REF!</v>
      </c>
      <c r="V83" s="168" t="str">
        <f>IF(ISBLANK(#REF!),"",IFERROR((VLOOKUP(#REF!,TAB_C0260,2,0)),""))</f>
        <v/>
      </c>
    </row>
    <row r="84" spans="1:22" ht="17.25" customHeight="1" x14ac:dyDescent="0.2">
      <c r="A84" s="84"/>
      <c r="B84" s="164" t="str">
        <f t="shared" si="7"/>
        <v/>
      </c>
      <c r="C84" s="163" t="e">
        <f>IF(ISBLANK(#REF!),"",#REF!)</f>
        <v>#REF!</v>
      </c>
      <c r="D84" s="163" t="e">
        <f>IF(ISBLANK(#REF!),"",#REF!)</f>
        <v>#REF!</v>
      </c>
      <c r="E84" s="164" t="e">
        <f>IF(ISBLANK(#REF!),"",#REF!)</f>
        <v>#REF!</v>
      </c>
      <c r="F84" s="163" t="e">
        <f>IF(ISBLANK(#REF!),"",#REF!)</f>
        <v>#REF!</v>
      </c>
      <c r="G84" s="163" t="e">
        <f>IF(ISBLANK(#REF!),"",#REF!)</f>
        <v>#REF!</v>
      </c>
      <c r="H84" s="163" t="e">
        <f>IF(ISBLANK(#REF!),"",#REF!)</f>
        <v>#REF!</v>
      </c>
      <c r="I84" s="163" t="e">
        <f>IF(ISBLANK(#REF!),"",#REF!)</f>
        <v>#REF!</v>
      </c>
      <c r="J84" s="163" t="e">
        <f>IF(ISBLANK(#REF!),"",#REF!)</f>
        <v>#REF!</v>
      </c>
      <c r="K84" s="104"/>
      <c r="L84" s="164" t="str">
        <f t="shared" si="6"/>
        <v/>
      </c>
      <c r="M84" s="163" t="e">
        <f>IF(ISBLANK(#REF!),"",#REF!)</f>
        <v>#REF!</v>
      </c>
      <c r="N84" s="165" t="e">
        <f>IF(ISBLANK(#REF!),"",#REF!)</f>
        <v>#REF!</v>
      </c>
      <c r="O84" s="165" t="e">
        <f>IF(ISBLANK(#REF!),"",#REF!)</f>
        <v>#REF!</v>
      </c>
      <c r="P84" s="165" t="e">
        <f>IF(ISBLANK(#REF!),"",#REF!)</f>
        <v>#REF!</v>
      </c>
      <c r="Q84" s="166" t="e">
        <f>IF(ISBLANK(#REF!),"",#REF!)</f>
        <v>#REF!</v>
      </c>
      <c r="R84" s="167" t="str">
        <f>IF(ISBLANK(#REF!),"",IFERROR((VLOOKUP(#REF!,TAB_C0220,2,0)),""))</f>
        <v/>
      </c>
      <c r="S84" s="165" t="e">
        <f>IF(ISBLANK(#REF!),"",#REF!)</f>
        <v>#REF!</v>
      </c>
      <c r="T84" s="165" t="e">
        <f>IF(ISBLANK(#REF!),"",#REF!)</f>
        <v>#REF!</v>
      </c>
      <c r="U84" s="165" t="e">
        <f>IF(ISBLANK(#REF!),"",#REF!)</f>
        <v>#REF!</v>
      </c>
      <c r="V84" s="168" t="str">
        <f>IF(ISBLANK(#REF!),"",IFERROR((VLOOKUP(#REF!,TAB_C0260,2,0)),""))</f>
        <v/>
      </c>
    </row>
    <row r="85" spans="1:22" ht="17.25" customHeight="1" x14ac:dyDescent="0.2">
      <c r="A85" s="84"/>
      <c r="B85" s="164" t="str">
        <f t="shared" si="7"/>
        <v/>
      </c>
      <c r="C85" s="163" t="e">
        <f>IF(ISBLANK(#REF!),"",#REF!)</f>
        <v>#REF!</v>
      </c>
      <c r="D85" s="163" t="e">
        <f>IF(ISBLANK(#REF!),"",#REF!)</f>
        <v>#REF!</v>
      </c>
      <c r="E85" s="164" t="e">
        <f>IF(ISBLANK(#REF!),"",#REF!)</f>
        <v>#REF!</v>
      </c>
      <c r="F85" s="163" t="e">
        <f>IF(ISBLANK(#REF!),"",#REF!)</f>
        <v>#REF!</v>
      </c>
      <c r="G85" s="163" t="e">
        <f>IF(ISBLANK(#REF!),"",#REF!)</f>
        <v>#REF!</v>
      </c>
      <c r="H85" s="163" t="e">
        <f>IF(ISBLANK(#REF!),"",#REF!)</f>
        <v>#REF!</v>
      </c>
      <c r="I85" s="163" t="e">
        <f>IF(ISBLANK(#REF!),"",#REF!)</f>
        <v>#REF!</v>
      </c>
      <c r="J85" s="163" t="e">
        <f>IF(ISBLANK(#REF!),"",#REF!)</f>
        <v>#REF!</v>
      </c>
      <c r="K85" s="104"/>
      <c r="L85" s="164" t="str">
        <f t="shared" si="6"/>
        <v/>
      </c>
      <c r="M85" s="163" t="e">
        <f>IF(ISBLANK(#REF!),"",#REF!)</f>
        <v>#REF!</v>
      </c>
      <c r="N85" s="165" t="e">
        <f>IF(ISBLANK(#REF!),"",#REF!)</f>
        <v>#REF!</v>
      </c>
      <c r="O85" s="165" t="e">
        <f>IF(ISBLANK(#REF!),"",#REF!)</f>
        <v>#REF!</v>
      </c>
      <c r="P85" s="165" t="e">
        <f>IF(ISBLANK(#REF!),"",#REF!)</f>
        <v>#REF!</v>
      </c>
      <c r="Q85" s="166" t="e">
        <f>IF(ISBLANK(#REF!),"",#REF!)</f>
        <v>#REF!</v>
      </c>
      <c r="R85" s="167" t="str">
        <f>IF(ISBLANK(#REF!),"",IFERROR((VLOOKUP(#REF!,TAB_C0220,2,0)),""))</f>
        <v/>
      </c>
      <c r="S85" s="165" t="e">
        <f>IF(ISBLANK(#REF!),"",#REF!)</f>
        <v>#REF!</v>
      </c>
      <c r="T85" s="165" t="e">
        <f>IF(ISBLANK(#REF!),"",#REF!)</f>
        <v>#REF!</v>
      </c>
      <c r="U85" s="165" t="e">
        <f>IF(ISBLANK(#REF!),"",#REF!)</f>
        <v>#REF!</v>
      </c>
      <c r="V85" s="168" t="str">
        <f>IF(ISBLANK(#REF!),"",IFERROR((VLOOKUP(#REF!,TAB_C0260,2,0)),""))</f>
        <v/>
      </c>
    </row>
    <row r="86" spans="1:22" ht="17.25" customHeight="1" x14ac:dyDescent="0.2">
      <c r="A86" s="84"/>
      <c r="B86" s="164" t="str">
        <f t="shared" si="7"/>
        <v/>
      </c>
      <c r="C86" s="163" t="e">
        <f>IF(ISBLANK(#REF!),"",#REF!)</f>
        <v>#REF!</v>
      </c>
      <c r="D86" s="163" t="e">
        <f>IF(ISBLANK(#REF!),"",#REF!)</f>
        <v>#REF!</v>
      </c>
      <c r="E86" s="164" t="e">
        <f>IF(ISBLANK(#REF!),"",#REF!)</f>
        <v>#REF!</v>
      </c>
      <c r="F86" s="163" t="e">
        <f>IF(ISBLANK(#REF!),"",#REF!)</f>
        <v>#REF!</v>
      </c>
      <c r="G86" s="163" t="e">
        <f>IF(ISBLANK(#REF!),"",#REF!)</f>
        <v>#REF!</v>
      </c>
      <c r="H86" s="163" t="e">
        <f>IF(ISBLANK(#REF!),"",#REF!)</f>
        <v>#REF!</v>
      </c>
      <c r="I86" s="163" t="e">
        <f>IF(ISBLANK(#REF!),"",#REF!)</f>
        <v>#REF!</v>
      </c>
      <c r="J86" s="163" t="e">
        <f>IF(ISBLANK(#REF!),"",#REF!)</f>
        <v>#REF!</v>
      </c>
      <c r="K86" s="104"/>
      <c r="L86" s="164" t="str">
        <f t="shared" si="6"/>
        <v/>
      </c>
      <c r="M86" s="163" t="e">
        <f>IF(ISBLANK(#REF!),"",#REF!)</f>
        <v>#REF!</v>
      </c>
      <c r="N86" s="165" t="e">
        <f>IF(ISBLANK(#REF!),"",#REF!)</f>
        <v>#REF!</v>
      </c>
      <c r="O86" s="165" t="e">
        <f>IF(ISBLANK(#REF!),"",#REF!)</f>
        <v>#REF!</v>
      </c>
      <c r="P86" s="165" t="e">
        <f>IF(ISBLANK(#REF!),"",#REF!)</f>
        <v>#REF!</v>
      </c>
      <c r="Q86" s="166" t="e">
        <f>IF(ISBLANK(#REF!),"",#REF!)</f>
        <v>#REF!</v>
      </c>
      <c r="R86" s="167" t="str">
        <f>IF(ISBLANK(#REF!),"",IFERROR((VLOOKUP(#REF!,TAB_C0220,2,0)),""))</f>
        <v/>
      </c>
      <c r="S86" s="165" t="e">
        <f>IF(ISBLANK(#REF!),"",#REF!)</f>
        <v>#REF!</v>
      </c>
      <c r="T86" s="165" t="e">
        <f>IF(ISBLANK(#REF!),"",#REF!)</f>
        <v>#REF!</v>
      </c>
      <c r="U86" s="165" t="e">
        <f>IF(ISBLANK(#REF!),"",#REF!)</f>
        <v>#REF!</v>
      </c>
      <c r="V86" s="168" t="str">
        <f>IF(ISBLANK(#REF!),"",IFERROR((VLOOKUP(#REF!,TAB_C0260,2,0)),""))</f>
        <v/>
      </c>
    </row>
    <row r="87" spans="1:22" ht="17.25" customHeight="1" x14ac:dyDescent="0.2">
      <c r="A87" s="84"/>
      <c r="B87" s="164" t="str">
        <f t="shared" si="7"/>
        <v/>
      </c>
      <c r="C87" s="163" t="e">
        <f>IF(ISBLANK(#REF!),"",#REF!)</f>
        <v>#REF!</v>
      </c>
      <c r="D87" s="163" t="e">
        <f>IF(ISBLANK(#REF!),"",#REF!)</f>
        <v>#REF!</v>
      </c>
      <c r="E87" s="164" t="e">
        <f>IF(ISBLANK(#REF!),"",#REF!)</f>
        <v>#REF!</v>
      </c>
      <c r="F87" s="163" t="e">
        <f>IF(ISBLANK(#REF!),"",#REF!)</f>
        <v>#REF!</v>
      </c>
      <c r="G87" s="163" t="e">
        <f>IF(ISBLANK(#REF!),"",#REF!)</f>
        <v>#REF!</v>
      </c>
      <c r="H87" s="163" t="e">
        <f>IF(ISBLANK(#REF!),"",#REF!)</f>
        <v>#REF!</v>
      </c>
      <c r="I87" s="163" t="e">
        <f>IF(ISBLANK(#REF!),"",#REF!)</f>
        <v>#REF!</v>
      </c>
      <c r="J87" s="163" t="e">
        <f>IF(ISBLANK(#REF!),"",#REF!)</f>
        <v>#REF!</v>
      </c>
      <c r="K87" s="104"/>
      <c r="L87" s="164" t="str">
        <f t="shared" si="6"/>
        <v/>
      </c>
      <c r="M87" s="163" t="e">
        <f>IF(ISBLANK(#REF!),"",#REF!)</f>
        <v>#REF!</v>
      </c>
      <c r="N87" s="165" t="e">
        <f>IF(ISBLANK(#REF!),"",#REF!)</f>
        <v>#REF!</v>
      </c>
      <c r="O87" s="165" t="e">
        <f>IF(ISBLANK(#REF!),"",#REF!)</f>
        <v>#REF!</v>
      </c>
      <c r="P87" s="165" t="e">
        <f>IF(ISBLANK(#REF!),"",#REF!)</f>
        <v>#REF!</v>
      </c>
      <c r="Q87" s="166" t="e">
        <f>IF(ISBLANK(#REF!),"",#REF!)</f>
        <v>#REF!</v>
      </c>
      <c r="R87" s="167" t="str">
        <f>IF(ISBLANK(#REF!),"",IFERROR((VLOOKUP(#REF!,TAB_C0220,2,0)),""))</f>
        <v/>
      </c>
      <c r="S87" s="165" t="e">
        <f>IF(ISBLANK(#REF!),"",#REF!)</f>
        <v>#REF!</v>
      </c>
      <c r="T87" s="165" t="e">
        <f>IF(ISBLANK(#REF!),"",#REF!)</f>
        <v>#REF!</v>
      </c>
      <c r="U87" s="165" t="e">
        <f>IF(ISBLANK(#REF!),"",#REF!)</f>
        <v>#REF!</v>
      </c>
      <c r="V87" s="168" t="str">
        <f>IF(ISBLANK(#REF!),"",IFERROR((VLOOKUP(#REF!,TAB_C0260,2,0)),""))</f>
        <v/>
      </c>
    </row>
    <row r="88" spans="1:22" ht="17.25" customHeight="1" x14ac:dyDescent="0.2">
      <c r="A88" s="84"/>
      <c r="B88" s="164" t="str">
        <f t="shared" si="7"/>
        <v/>
      </c>
      <c r="C88" s="163" t="e">
        <f>IF(ISBLANK(#REF!),"",#REF!)</f>
        <v>#REF!</v>
      </c>
      <c r="D88" s="163" t="e">
        <f>IF(ISBLANK(#REF!),"",#REF!)</f>
        <v>#REF!</v>
      </c>
      <c r="E88" s="164" t="e">
        <f>IF(ISBLANK(#REF!),"",#REF!)</f>
        <v>#REF!</v>
      </c>
      <c r="F88" s="163" t="e">
        <f>IF(ISBLANK(#REF!),"",#REF!)</f>
        <v>#REF!</v>
      </c>
      <c r="G88" s="163" t="e">
        <f>IF(ISBLANK(#REF!),"",#REF!)</f>
        <v>#REF!</v>
      </c>
      <c r="H88" s="163" t="e">
        <f>IF(ISBLANK(#REF!),"",#REF!)</f>
        <v>#REF!</v>
      </c>
      <c r="I88" s="163" t="e">
        <f>IF(ISBLANK(#REF!),"",#REF!)</f>
        <v>#REF!</v>
      </c>
      <c r="J88" s="163" t="e">
        <f>IF(ISBLANK(#REF!),"",#REF!)</f>
        <v>#REF!</v>
      </c>
      <c r="K88" s="104"/>
      <c r="L88" s="164" t="str">
        <f t="shared" si="6"/>
        <v/>
      </c>
      <c r="M88" s="163" t="e">
        <f>IF(ISBLANK(#REF!),"",#REF!)</f>
        <v>#REF!</v>
      </c>
      <c r="N88" s="165" t="e">
        <f>IF(ISBLANK(#REF!),"",#REF!)</f>
        <v>#REF!</v>
      </c>
      <c r="O88" s="165" t="e">
        <f>IF(ISBLANK(#REF!),"",#REF!)</f>
        <v>#REF!</v>
      </c>
      <c r="P88" s="165" t="e">
        <f>IF(ISBLANK(#REF!),"",#REF!)</f>
        <v>#REF!</v>
      </c>
      <c r="Q88" s="166" t="e">
        <f>IF(ISBLANK(#REF!),"",#REF!)</f>
        <v>#REF!</v>
      </c>
      <c r="R88" s="167" t="str">
        <f>IF(ISBLANK(#REF!),"",IFERROR((VLOOKUP(#REF!,TAB_C0220,2,0)),""))</f>
        <v/>
      </c>
      <c r="S88" s="165" t="e">
        <f>IF(ISBLANK(#REF!),"",#REF!)</f>
        <v>#REF!</v>
      </c>
      <c r="T88" s="165" t="e">
        <f>IF(ISBLANK(#REF!),"",#REF!)</f>
        <v>#REF!</v>
      </c>
      <c r="U88" s="165" t="e">
        <f>IF(ISBLANK(#REF!),"",#REF!)</f>
        <v>#REF!</v>
      </c>
      <c r="V88" s="168" t="str">
        <f>IF(ISBLANK(#REF!),"",IFERROR((VLOOKUP(#REF!,TAB_C0260,2,0)),""))</f>
        <v/>
      </c>
    </row>
    <row r="89" spans="1:22" ht="17.25" customHeight="1" x14ac:dyDescent="0.2">
      <c r="A89" s="84"/>
      <c r="B89" s="164" t="str">
        <f t="shared" si="7"/>
        <v/>
      </c>
      <c r="C89" s="163" t="e">
        <f>IF(ISBLANK(#REF!),"",#REF!)</f>
        <v>#REF!</v>
      </c>
      <c r="D89" s="163" t="e">
        <f>IF(ISBLANK(#REF!),"",#REF!)</f>
        <v>#REF!</v>
      </c>
      <c r="E89" s="164" t="e">
        <f>IF(ISBLANK(#REF!),"",#REF!)</f>
        <v>#REF!</v>
      </c>
      <c r="F89" s="163" t="e">
        <f>IF(ISBLANK(#REF!),"",#REF!)</f>
        <v>#REF!</v>
      </c>
      <c r="G89" s="163" t="e">
        <f>IF(ISBLANK(#REF!),"",#REF!)</f>
        <v>#REF!</v>
      </c>
      <c r="H89" s="163" t="e">
        <f>IF(ISBLANK(#REF!),"",#REF!)</f>
        <v>#REF!</v>
      </c>
      <c r="I89" s="163" t="e">
        <f>IF(ISBLANK(#REF!),"",#REF!)</f>
        <v>#REF!</v>
      </c>
      <c r="J89" s="163" t="e">
        <f>IF(ISBLANK(#REF!),"",#REF!)</f>
        <v>#REF!</v>
      </c>
      <c r="K89" s="104"/>
      <c r="L89" s="164" t="str">
        <f t="shared" si="6"/>
        <v/>
      </c>
      <c r="M89" s="163" t="e">
        <f>IF(ISBLANK(#REF!),"",#REF!)</f>
        <v>#REF!</v>
      </c>
      <c r="N89" s="165" t="e">
        <f>IF(ISBLANK(#REF!),"",#REF!)</f>
        <v>#REF!</v>
      </c>
      <c r="O89" s="165" t="e">
        <f>IF(ISBLANK(#REF!),"",#REF!)</f>
        <v>#REF!</v>
      </c>
      <c r="P89" s="165" t="e">
        <f>IF(ISBLANK(#REF!),"",#REF!)</f>
        <v>#REF!</v>
      </c>
      <c r="Q89" s="166" t="e">
        <f>IF(ISBLANK(#REF!),"",#REF!)</f>
        <v>#REF!</v>
      </c>
      <c r="R89" s="167" t="str">
        <f>IF(ISBLANK(#REF!),"",IFERROR((VLOOKUP(#REF!,TAB_C0220,2,0)),""))</f>
        <v/>
      </c>
      <c r="S89" s="165" t="e">
        <f>IF(ISBLANK(#REF!),"",#REF!)</f>
        <v>#REF!</v>
      </c>
      <c r="T89" s="165" t="e">
        <f>IF(ISBLANK(#REF!),"",#REF!)</f>
        <v>#REF!</v>
      </c>
      <c r="U89" s="165" t="e">
        <f>IF(ISBLANK(#REF!),"",#REF!)</f>
        <v>#REF!</v>
      </c>
      <c r="V89" s="168" t="str">
        <f>IF(ISBLANK(#REF!),"",IFERROR((VLOOKUP(#REF!,TAB_C0260,2,0)),""))</f>
        <v/>
      </c>
    </row>
    <row r="90" spans="1:22" ht="17.25" customHeight="1" x14ac:dyDescent="0.2">
      <c r="A90" s="84"/>
      <c r="B90" s="164" t="str">
        <f t="shared" si="7"/>
        <v/>
      </c>
      <c r="C90" s="163" t="e">
        <f>IF(ISBLANK(#REF!),"",#REF!)</f>
        <v>#REF!</v>
      </c>
      <c r="D90" s="163" t="e">
        <f>IF(ISBLANK(#REF!),"",#REF!)</f>
        <v>#REF!</v>
      </c>
      <c r="E90" s="164" t="e">
        <f>IF(ISBLANK(#REF!),"",#REF!)</f>
        <v>#REF!</v>
      </c>
      <c r="F90" s="163" t="e">
        <f>IF(ISBLANK(#REF!),"",#REF!)</f>
        <v>#REF!</v>
      </c>
      <c r="G90" s="163" t="e">
        <f>IF(ISBLANK(#REF!),"",#REF!)</f>
        <v>#REF!</v>
      </c>
      <c r="H90" s="163" t="e">
        <f>IF(ISBLANK(#REF!),"",#REF!)</f>
        <v>#REF!</v>
      </c>
      <c r="I90" s="163" t="e">
        <f>IF(ISBLANK(#REF!),"",#REF!)</f>
        <v>#REF!</v>
      </c>
      <c r="J90" s="163" t="e">
        <f>IF(ISBLANK(#REF!),"",#REF!)</f>
        <v>#REF!</v>
      </c>
      <c r="K90" s="104"/>
      <c r="L90" s="164" t="str">
        <f t="shared" si="6"/>
        <v/>
      </c>
      <c r="M90" s="163" t="e">
        <f>IF(ISBLANK(#REF!),"",#REF!)</f>
        <v>#REF!</v>
      </c>
      <c r="N90" s="165" t="e">
        <f>IF(ISBLANK(#REF!),"",#REF!)</f>
        <v>#REF!</v>
      </c>
      <c r="O90" s="165" t="e">
        <f>IF(ISBLANK(#REF!),"",#REF!)</f>
        <v>#REF!</v>
      </c>
      <c r="P90" s="165" t="e">
        <f>IF(ISBLANK(#REF!),"",#REF!)</f>
        <v>#REF!</v>
      </c>
      <c r="Q90" s="166" t="e">
        <f>IF(ISBLANK(#REF!),"",#REF!)</f>
        <v>#REF!</v>
      </c>
      <c r="R90" s="167" t="str">
        <f>IF(ISBLANK(#REF!),"",IFERROR((VLOOKUP(#REF!,TAB_C0220,2,0)),""))</f>
        <v/>
      </c>
      <c r="S90" s="165" t="e">
        <f>IF(ISBLANK(#REF!),"",#REF!)</f>
        <v>#REF!</v>
      </c>
      <c r="T90" s="165" t="e">
        <f>IF(ISBLANK(#REF!),"",#REF!)</f>
        <v>#REF!</v>
      </c>
      <c r="U90" s="165" t="e">
        <f>IF(ISBLANK(#REF!),"",#REF!)</f>
        <v>#REF!</v>
      </c>
      <c r="V90" s="168" t="str">
        <f>IF(ISBLANK(#REF!),"",IFERROR((VLOOKUP(#REF!,TAB_C0260,2,0)),""))</f>
        <v/>
      </c>
    </row>
    <row r="91" spans="1:22" ht="17.25" customHeight="1" x14ac:dyDescent="0.2">
      <c r="A91" s="84"/>
      <c r="B91" s="164" t="str">
        <f t="shared" si="7"/>
        <v/>
      </c>
      <c r="C91" s="163" t="e">
        <f>IF(ISBLANK(#REF!),"",#REF!)</f>
        <v>#REF!</v>
      </c>
      <c r="D91" s="163" t="e">
        <f>IF(ISBLANK(#REF!),"",#REF!)</f>
        <v>#REF!</v>
      </c>
      <c r="E91" s="164" t="e">
        <f>IF(ISBLANK(#REF!),"",#REF!)</f>
        <v>#REF!</v>
      </c>
      <c r="F91" s="163" t="e">
        <f>IF(ISBLANK(#REF!),"",#REF!)</f>
        <v>#REF!</v>
      </c>
      <c r="G91" s="163" t="e">
        <f>IF(ISBLANK(#REF!),"",#REF!)</f>
        <v>#REF!</v>
      </c>
      <c r="H91" s="163" t="e">
        <f>IF(ISBLANK(#REF!),"",#REF!)</f>
        <v>#REF!</v>
      </c>
      <c r="I91" s="163" t="e">
        <f>IF(ISBLANK(#REF!),"",#REF!)</f>
        <v>#REF!</v>
      </c>
      <c r="J91" s="163" t="e">
        <f>IF(ISBLANK(#REF!),"",#REF!)</f>
        <v>#REF!</v>
      </c>
      <c r="K91" s="104"/>
      <c r="L91" s="164" t="str">
        <f t="shared" si="6"/>
        <v/>
      </c>
      <c r="M91" s="163" t="e">
        <f>IF(ISBLANK(#REF!),"",#REF!)</f>
        <v>#REF!</v>
      </c>
      <c r="N91" s="165" t="e">
        <f>IF(ISBLANK(#REF!),"",#REF!)</f>
        <v>#REF!</v>
      </c>
      <c r="O91" s="165" t="e">
        <f>IF(ISBLANK(#REF!),"",#REF!)</f>
        <v>#REF!</v>
      </c>
      <c r="P91" s="165" t="e">
        <f>IF(ISBLANK(#REF!),"",#REF!)</f>
        <v>#REF!</v>
      </c>
      <c r="Q91" s="166" t="e">
        <f>IF(ISBLANK(#REF!),"",#REF!)</f>
        <v>#REF!</v>
      </c>
      <c r="R91" s="167" t="str">
        <f>IF(ISBLANK(#REF!),"",IFERROR((VLOOKUP(#REF!,TAB_C0220,2,0)),""))</f>
        <v/>
      </c>
      <c r="S91" s="165" t="e">
        <f>IF(ISBLANK(#REF!),"",#REF!)</f>
        <v>#REF!</v>
      </c>
      <c r="T91" s="165" t="e">
        <f>IF(ISBLANK(#REF!),"",#REF!)</f>
        <v>#REF!</v>
      </c>
      <c r="U91" s="165" t="e">
        <f>IF(ISBLANK(#REF!),"",#REF!)</f>
        <v>#REF!</v>
      </c>
      <c r="V91" s="168" t="str">
        <f>IF(ISBLANK(#REF!),"",IFERROR((VLOOKUP(#REF!,TAB_C0260,2,0)),""))</f>
        <v/>
      </c>
    </row>
    <row r="92" spans="1:22" ht="17.25" customHeight="1" x14ac:dyDescent="0.2">
      <c r="A92" s="84"/>
      <c r="B92" s="164" t="str">
        <f t="shared" si="7"/>
        <v/>
      </c>
      <c r="C92" s="163" t="e">
        <f>IF(ISBLANK(#REF!),"",#REF!)</f>
        <v>#REF!</v>
      </c>
      <c r="D92" s="163" t="e">
        <f>IF(ISBLANK(#REF!),"",#REF!)</f>
        <v>#REF!</v>
      </c>
      <c r="E92" s="164" t="e">
        <f>IF(ISBLANK(#REF!),"",#REF!)</f>
        <v>#REF!</v>
      </c>
      <c r="F92" s="163" t="e">
        <f>IF(ISBLANK(#REF!),"",#REF!)</f>
        <v>#REF!</v>
      </c>
      <c r="G92" s="163" t="e">
        <f>IF(ISBLANK(#REF!),"",#REF!)</f>
        <v>#REF!</v>
      </c>
      <c r="H92" s="163" t="e">
        <f>IF(ISBLANK(#REF!),"",#REF!)</f>
        <v>#REF!</v>
      </c>
      <c r="I92" s="163" t="e">
        <f>IF(ISBLANK(#REF!),"",#REF!)</f>
        <v>#REF!</v>
      </c>
      <c r="J92" s="163" t="e">
        <f>IF(ISBLANK(#REF!),"",#REF!)</f>
        <v>#REF!</v>
      </c>
      <c r="K92" s="104"/>
      <c r="L92" s="164" t="str">
        <f t="shared" si="6"/>
        <v/>
      </c>
      <c r="M92" s="163" t="e">
        <f>IF(ISBLANK(#REF!),"",#REF!)</f>
        <v>#REF!</v>
      </c>
      <c r="N92" s="165" t="e">
        <f>IF(ISBLANK(#REF!),"",#REF!)</f>
        <v>#REF!</v>
      </c>
      <c r="O92" s="165" t="e">
        <f>IF(ISBLANK(#REF!),"",#REF!)</f>
        <v>#REF!</v>
      </c>
      <c r="P92" s="165" t="e">
        <f>IF(ISBLANK(#REF!),"",#REF!)</f>
        <v>#REF!</v>
      </c>
      <c r="Q92" s="166" t="e">
        <f>IF(ISBLANK(#REF!),"",#REF!)</f>
        <v>#REF!</v>
      </c>
      <c r="R92" s="167" t="str">
        <f>IF(ISBLANK(#REF!),"",IFERROR((VLOOKUP(#REF!,TAB_C0220,2,0)),""))</f>
        <v/>
      </c>
      <c r="S92" s="165" t="e">
        <f>IF(ISBLANK(#REF!),"",#REF!)</f>
        <v>#REF!</v>
      </c>
      <c r="T92" s="165" t="e">
        <f>IF(ISBLANK(#REF!),"",#REF!)</f>
        <v>#REF!</v>
      </c>
      <c r="U92" s="165" t="e">
        <f>IF(ISBLANK(#REF!),"",#REF!)</f>
        <v>#REF!</v>
      </c>
      <c r="V92" s="168" t="str">
        <f>IF(ISBLANK(#REF!),"",IFERROR((VLOOKUP(#REF!,TAB_C0260,2,0)),""))</f>
        <v/>
      </c>
    </row>
    <row r="93" spans="1:22" ht="17.25" customHeight="1" x14ac:dyDescent="0.2">
      <c r="A93" s="84"/>
      <c r="B93" s="164" t="str">
        <f t="shared" si="7"/>
        <v/>
      </c>
      <c r="C93" s="163" t="e">
        <f>IF(ISBLANK(#REF!),"",#REF!)</f>
        <v>#REF!</v>
      </c>
      <c r="D93" s="163" t="e">
        <f>IF(ISBLANK(#REF!),"",#REF!)</f>
        <v>#REF!</v>
      </c>
      <c r="E93" s="164" t="e">
        <f>IF(ISBLANK(#REF!),"",#REF!)</f>
        <v>#REF!</v>
      </c>
      <c r="F93" s="163" t="e">
        <f>IF(ISBLANK(#REF!),"",#REF!)</f>
        <v>#REF!</v>
      </c>
      <c r="G93" s="163" t="e">
        <f>IF(ISBLANK(#REF!),"",#REF!)</f>
        <v>#REF!</v>
      </c>
      <c r="H93" s="163" t="e">
        <f>IF(ISBLANK(#REF!),"",#REF!)</f>
        <v>#REF!</v>
      </c>
      <c r="I93" s="163" t="e">
        <f>IF(ISBLANK(#REF!),"",#REF!)</f>
        <v>#REF!</v>
      </c>
      <c r="J93" s="163" t="e">
        <f>IF(ISBLANK(#REF!),"",#REF!)</f>
        <v>#REF!</v>
      </c>
      <c r="K93" s="104"/>
      <c r="L93" s="164" t="str">
        <f t="shared" si="6"/>
        <v/>
      </c>
      <c r="M93" s="163" t="e">
        <f>IF(ISBLANK(#REF!),"",#REF!)</f>
        <v>#REF!</v>
      </c>
      <c r="N93" s="165" t="e">
        <f>IF(ISBLANK(#REF!),"",#REF!)</f>
        <v>#REF!</v>
      </c>
      <c r="O93" s="165" t="e">
        <f>IF(ISBLANK(#REF!),"",#REF!)</f>
        <v>#REF!</v>
      </c>
      <c r="P93" s="165" t="e">
        <f>IF(ISBLANK(#REF!),"",#REF!)</f>
        <v>#REF!</v>
      </c>
      <c r="Q93" s="166" t="e">
        <f>IF(ISBLANK(#REF!),"",#REF!)</f>
        <v>#REF!</v>
      </c>
      <c r="R93" s="167" t="str">
        <f>IF(ISBLANK(#REF!),"",IFERROR((VLOOKUP(#REF!,TAB_C0220,2,0)),""))</f>
        <v/>
      </c>
      <c r="S93" s="165" t="e">
        <f>IF(ISBLANK(#REF!),"",#REF!)</f>
        <v>#REF!</v>
      </c>
      <c r="T93" s="165" t="e">
        <f>IF(ISBLANK(#REF!),"",#REF!)</f>
        <v>#REF!</v>
      </c>
      <c r="U93" s="165" t="e">
        <f>IF(ISBLANK(#REF!),"",#REF!)</f>
        <v>#REF!</v>
      </c>
      <c r="V93" s="168" t="str">
        <f>IF(ISBLANK(#REF!),"",IFERROR((VLOOKUP(#REF!,TAB_C0260,2,0)),""))</f>
        <v/>
      </c>
    </row>
    <row r="94" spans="1:22" ht="17.25" customHeight="1" x14ac:dyDescent="0.2">
      <c r="A94" s="84"/>
      <c r="B94" s="164" t="str">
        <f t="shared" si="7"/>
        <v/>
      </c>
      <c r="C94" s="163" t="e">
        <f>IF(ISBLANK(#REF!),"",#REF!)</f>
        <v>#REF!</v>
      </c>
      <c r="D94" s="163" t="e">
        <f>IF(ISBLANK(#REF!),"",#REF!)</f>
        <v>#REF!</v>
      </c>
      <c r="E94" s="164" t="e">
        <f>IF(ISBLANK(#REF!),"",#REF!)</f>
        <v>#REF!</v>
      </c>
      <c r="F94" s="163" t="e">
        <f>IF(ISBLANK(#REF!),"",#REF!)</f>
        <v>#REF!</v>
      </c>
      <c r="G94" s="163" t="e">
        <f>IF(ISBLANK(#REF!),"",#REF!)</f>
        <v>#REF!</v>
      </c>
      <c r="H94" s="163" t="e">
        <f>IF(ISBLANK(#REF!),"",#REF!)</f>
        <v>#REF!</v>
      </c>
      <c r="I94" s="163" t="e">
        <f>IF(ISBLANK(#REF!),"",#REF!)</f>
        <v>#REF!</v>
      </c>
      <c r="J94" s="163" t="e">
        <f>IF(ISBLANK(#REF!),"",#REF!)</f>
        <v>#REF!</v>
      </c>
      <c r="K94" s="104"/>
      <c r="L94" s="164" t="str">
        <f t="shared" si="6"/>
        <v/>
      </c>
      <c r="M94" s="163" t="e">
        <f>IF(ISBLANK(#REF!),"",#REF!)</f>
        <v>#REF!</v>
      </c>
      <c r="N94" s="165" t="e">
        <f>IF(ISBLANK(#REF!),"",#REF!)</f>
        <v>#REF!</v>
      </c>
      <c r="O94" s="165" t="e">
        <f>IF(ISBLANK(#REF!),"",#REF!)</f>
        <v>#REF!</v>
      </c>
      <c r="P94" s="165" t="e">
        <f>IF(ISBLANK(#REF!),"",#REF!)</f>
        <v>#REF!</v>
      </c>
      <c r="Q94" s="166" t="e">
        <f>IF(ISBLANK(#REF!),"",#REF!)</f>
        <v>#REF!</v>
      </c>
      <c r="R94" s="167" t="str">
        <f>IF(ISBLANK(#REF!),"",IFERROR((VLOOKUP(#REF!,TAB_C0220,2,0)),""))</f>
        <v/>
      </c>
      <c r="S94" s="165" t="e">
        <f>IF(ISBLANK(#REF!),"",#REF!)</f>
        <v>#REF!</v>
      </c>
      <c r="T94" s="165" t="e">
        <f>IF(ISBLANK(#REF!),"",#REF!)</f>
        <v>#REF!</v>
      </c>
      <c r="U94" s="165" t="e">
        <f>IF(ISBLANK(#REF!),"",#REF!)</f>
        <v>#REF!</v>
      </c>
      <c r="V94" s="168" t="str">
        <f>IF(ISBLANK(#REF!),"",IFERROR((VLOOKUP(#REF!,TAB_C0260,2,0)),""))</f>
        <v/>
      </c>
    </row>
    <row r="95" spans="1:22" ht="17.25" customHeight="1" x14ac:dyDescent="0.2">
      <c r="A95" s="84"/>
      <c r="B95" s="164" t="str">
        <f t="shared" si="7"/>
        <v/>
      </c>
      <c r="C95" s="163" t="e">
        <f>IF(ISBLANK(#REF!),"",#REF!)</f>
        <v>#REF!</v>
      </c>
      <c r="D95" s="163" t="e">
        <f>IF(ISBLANK(#REF!),"",#REF!)</f>
        <v>#REF!</v>
      </c>
      <c r="E95" s="164" t="e">
        <f>IF(ISBLANK(#REF!),"",#REF!)</f>
        <v>#REF!</v>
      </c>
      <c r="F95" s="163" t="e">
        <f>IF(ISBLANK(#REF!),"",#REF!)</f>
        <v>#REF!</v>
      </c>
      <c r="G95" s="163" t="e">
        <f>IF(ISBLANK(#REF!),"",#REF!)</f>
        <v>#REF!</v>
      </c>
      <c r="H95" s="163" t="e">
        <f>IF(ISBLANK(#REF!),"",#REF!)</f>
        <v>#REF!</v>
      </c>
      <c r="I95" s="163" t="e">
        <f>IF(ISBLANK(#REF!),"",#REF!)</f>
        <v>#REF!</v>
      </c>
      <c r="J95" s="163" t="e">
        <f>IF(ISBLANK(#REF!),"",#REF!)</f>
        <v>#REF!</v>
      </c>
      <c r="K95" s="104"/>
      <c r="L95" s="164" t="str">
        <f t="shared" si="6"/>
        <v/>
      </c>
      <c r="M95" s="163" t="e">
        <f>IF(ISBLANK(#REF!),"",#REF!)</f>
        <v>#REF!</v>
      </c>
      <c r="N95" s="165" t="e">
        <f>IF(ISBLANK(#REF!),"",#REF!)</f>
        <v>#REF!</v>
      </c>
      <c r="O95" s="165" t="e">
        <f>IF(ISBLANK(#REF!),"",#REF!)</f>
        <v>#REF!</v>
      </c>
      <c r="P95" s="165" t="e">
        <f>IF(ISBLANK(#REF!),"",#REF!)</f>
        <v>#REF!</v>
      </c>
      <c r="Q95" s="166" t="e">
        <f>IF(ISBLANK(#REF!),"",#REF!)</f>
        <v>#REF!</v>
      </c>
      <c r="R95" s="167" t="str">
        <f>IF(ISBLANK(#REF!),"",IFERROR((VLOOKUP(#REF!,TAB_C0220,2,0)),""))</f>
        <v/>
      </c>
      <c r="S95" s="165" t="e">
        <f>IF(ISBLANK(#REF!),"",#REF!)</f>
        <v>#REF!</v>
      </c>
      <c r="T95" s="165" t="e">
        <f>IF(ISBLANK(#REF!),"",#REF!)</f>
        <v>#REF!</v>
      </c>
      <c r="U95" s="165" t="e">
        <f>IF(ISBLANK(#REF!),"",#REF!)</f>
        <v>#REF!</v>
      </c>
      <c r="V95" s="168" t="str">
        <f>IF(ISBLANK(#REF!),"",IFERROR((VLOOKUP(#REF!,TAB_C0260,2,0)),""))</f>
        <v/>
      </c>
    </row>
    <row r="96" spans="1:22" x14ac:dyDescent="0.2">
      <c r="A96" s="84"/>
      <c r="B96" s="285" t="str">
        <f t="shared" si="7"/>
        <v/>
      </c>
      <c r="C96" s="163" t="e">
        <f>IF(ISBLANK(#REF!),"",#REF!)</f>
        <v>#REF!</v>
      </c>
      <c r="D96" s="163" t="e">
        <f>IF(ISBLANK(#REF!),"",#REF!)</f>
        <v>#REF!</v>
      </c>
      <c r="E96" s="163" t="e">
        <f>IF(ISBLANK(#REF!),"",#REF!)</f>
        <v>#REF!</v>
      </c>
      <c r="F96" s="163" t="e">
        <f>IF(ISBLANK(#REF!),"",#REF!)</f>
        <v>#REF!</v>
      </c>
      <c r="G96" s="163" t="e">
        <f>IF(ISBLANK(#REF!),"",#REF!)</f>
        <v>#REF!</v>
      </c>
      <c r="H96" s="163" t="e">
        <f>IF(ISBLANK(#REF!),"",#REF!)</f>
        <v>#REF!</v>
      </c>
      <c r="I96" s="163" t="e">
        <f>IF(ISBLANK(#REF!),"",#REF!)</f>
        <v>#REF!</v>
      </c>
      <c r="J96" s="163" t="e">
        <f>IF(ISBLANK(#REF!),"",#REF!)</f>
        <v>#REF!</v>
      </c>
      <c r="K96" s="104"/>
      <c r="L96" s="285"/>
      <c r="M96" s="163" t="e">
        <f>IF(ISBLANK(#REF!),"",#REF!)</f>
        <v>#REF!</v>
      </c>
      <c r="N96" s="165" t="e">
        <f>IF(ISBLANK(#REF!),"",#REF!)</f>
        <v>#REF!</v>
      </c>
      <c r="O96" s="165" t="e">
        <f>IF(ISBLANK(#REF!),"",#REF!)</f>
        <v>#REF!</v>
      </c>
      <c r="P96" s="165" t="e">
        <f>IF(ISBLANK(#REF!),"",#REF!)</f>
        <v>#REF!</v>
      </c>
      <c r="Q96" s="166" t="e">
        <f>IF(ISBLANK(#REF!),"",#REF!)</f>
        <v>#REF!</v>
      </c>
      <c r="R96" s="167" t="str">
        <f>IF(ISBLANK(#REF!),"",IFERROR((VLOOKUP(#REF!,TAB_C0220,2,0)),""))</f>
        <v/>
      </c>
      <c r="S96" s="165" t="e">
        <f>IF(ISBLANK(#REF!),"",#REF!)</f>
        <v>#REF!</v>
      </c>
      <c r="T96" s="165" t="e">
        <f>IF(ISBLANK(#REF!),"",#REF!)</f>
        <v>#REF!</v>
      </c>
      <c r="U96" s="165" t="e">
        <f>IF(ISBLANK(#REF!),"",#REF!)</f>
        <v>#REF!</v>
      </c>
      <c r="V96" s="168" t="str">
        <f>IF(ISBLANK(#REF!),"",IFERROR((VLOOKUP(#REF!,TAB_C0260,2,0)),""))</f>
        <v/>
      </c>
    </row>
    <row r="97" spans="1:22" x14ac:dyDescent="0.2">
      <c r="A97" s="84"/>
      <c r="B97" s="285" t="str">
        <f t="shared" si="7"/>
        <v/>
      </c>
      <c r="C97" s="163" t="e">
        <f>IF(ISBLANK(#REF!),"",#REF!)</f>
        <v>#REF!</v>
      </c>
      <c r="D97" s="163" t="e">
        <f>IF(ISBLANK(#REF!),"",#REF!)</f>
        <v>#REF!</v>
      </c>
      <c r="E97" s="163" t="e">
        <f>IF(ISBLANK(#REF!),"",#REF!)</f>
        <v>#REF!</v>
      </c>
      <c r="F97" s="163" t="e">
        <f>IF(ISBLANK(#REF!),"",#REF!)</f>
        <v>#REF!</v>
      </c>
      <c r="G97" s="163" t="e">
        <f>IF(ISBLANK(#REF!),"",#REF!)</f>
        <v>#REF!</v>
      </c>
      <c r="H97" s="163" t="e">
        <f>IF(ISBLANK(#REF!),"",#REF!)</f>
        <v>#REF!</v>
      </c>
      <c r="I97" s="163" t="e">
        <f>IF(ISBLANK(#REF!),"",#REF!)</f>
        <v>#REF!</v>
      </c>
      <c r="J97" s="163" t="e">
        <f>IF(ISBLANK(#REF!),"",#REF!)</f>
        <v>#REF!</v>
      </c>
      <c r="K97" s="104"/>
      <c r="L97" s="285"/>
      <c r="M97" s="163" t="e">
        <f>IF(ISBLANK(#REF!),"",#REF!)</f>
        <v>#REF!</v>
      </c>
      <c r="N97" s="165" t="e">
        <f>IF(ISBLANK(#REF!),"",#REF!)</f>
        <v>#REF!</v>
      </c>
      <c r="O97" s="165" t="e">
        <f>IF(ISBLANK(#REF!),"",#REF!)</f>
        <v>#REF!</v>
      </c>
      <c r="P97" s="165" t="e">
        <f>IF(ISBLANK(#REF!),"",#REF!)</f>
        <v>#REF!</v>
      </c>
      <c r="Q97" s="166" t="e">
        <f>IF(ISBLANK(#REF!),"",#REF!)</f>
        <v>#REF!</v>
      </c>
      <c r="R97" s="167" t="str">
        <f>IF(ISBLANK(#REF!),"",IFERROR((VLOOKUP(#REF!,TAB_C0220,2,0)),""))</f>
        <v/>
      </c>
      <c r="S97" s="165" t="e">
        <f>IF(ISBLANK(#REF!),"",#REF!)</f>
        <v>#REF!</v>
      </c>
      <c r="T97" s="165" t="e">
        <f>IF(ISBLANK(#REF!),"",#REF!)</f>
        <v>#REF!</v>
      </c>
      <c r="U97" s="165" t="e">
        <f>IF(ISBLANK(#REF!),"",#REF!)</f>
        <v>#REF!</v>
      </c>
      <c r="V97" s="168" t="str">
        <f>IF(ISBLANK(#REF!),"",IFERROR((VLOOKUP(#REF!,TAB_C0260,2,0)),""))</f>
        <v/>
      </c>
    </row>
    <row r="98" spans="1:22" x14ac:dyDescent="0.2">
      <c r="A98" s="84"/>
      <c r="B98" s="285" t="str">
        <f t="shared" si="7"/>
        <v/>
      </c>
      <c r="C98" s="163" t="e">
        <f>IF(ISBLANK(#REF!),"",#REF!)</f>
        <v>#REF!</v>
      </c>
      <c r="D98" s="163" t="e">
        <f>IF(ISBLANK(#REF!),"",#REF!)</f>
        <v>#REF!</v>
      </c>
      <c r="E98" s="163" t="e">
        <f>IF(ISBLANK(#REF!),"",#REF!)</f>
        <v>#REF!</v>
      </c>
      <c r="F98" s="163" t="e">
        <f>IF(ISBLANK(#REF!),"",#REF!)</f>
        <v>#REF!</v>
      </c>
      <c r="G98" s="163" t="e">
        <f>IF(ISBLANK(#REF!),"",#REF!)</f>
        <v>#REF!</v>
      </c>
      <c r="H98" s="163" t="e">
        <f>IF(ISBLANK(#REF!),"",#REF!)</f>
        <v>#REF!</v>
      </c>
      <c r="I98" s="163" t="e">
        <f>IF(ISBLANK(#REF!),"",#REF!)</f>
        <v>#REF!</v>
      </c>
      <c r="J98" s="163" t="e">
        <f>IF(ISBLANK(#REF!),"",#REF!)</f>
        <v>#REF!</v>
      </c>
      <c r="K98" s="104"/>
      <c r="L98" s="285"/>
      <c r="M98" s="163" t="e">
        <f>IF(ISBLANK(#REF!),"",#REF!)</f>
        <v>#REF!</v>
      </c>
      <c r="N98" s="165" t="e">
        <f>IF(ISBLANK(#REF!),"",#REF!)</f>
        <v>#REF!</v>
      </c>
      <c r="O98" s="165" t="e">
        <f>IF(ISBLANK(#REF!),"",#REF!)</f>
        <v>#REF!</v>
      </c>
      <c r="P98" s="165" t="e">
        <f>IF(ISBLANK(#REF!),"",#REF!)</f>
        <v>#REF!</v>
      </c>
      <c r="Q98" s="166" t="e">
        <f>IF(ISBLANK(#REF!),"",#REF!)</f>
        <v>#REF!</v>
      </c>
      <c r="R98" s="167" t="str">
        <f>IF(ISBLANK(#REF!),"",IFERROR((VLOOKUP(#REF!,TAB_C0220,2,0)),""))</f>
        <v/>
      </c>
      <c r="S98" s="165" t="e">
        <f>IF(ISBLANK(#REF!),"",#REF!)</f>
        <v>#REF!</v>
      </c>
      <c r="T98" s="165" t="e">
        <f>IF(ISBLANK(#REF!),"",#REF!)</f>
        <v>#REF!</v>
      </c>
      <c r="U98" s="165" t="e">
        <f>IF(ISBLANK(#REF!),"",#REF!)</f>
        <v>#REF!</v>
      </c>
      <c r="V98" s="168" t="str">
        <f>IF(ISBLANK(#REF!),"",IFERROR((VLOOKUP(#REF!,TAB_C0260,2,0)),""))</f>
        <v/>
      </c>
    </row>
    <row r="99" spans="1:22" x14ac:dyDescent="0.2">
      <c r="A99" s="84"/>
      <c r="B99" s="285" t="str">
        <f t="shared" si="7"/>
        <v/>
      </c>
      <c r="C99" s="163" t="e">
        <f>IF(ISBLANK(#REF!),"",#REF!)</f>
        <v>#REF!</v>
      </c>
      <c r="D99" s="163" t="e">
        <f>IF(ISBLANK(#REF!),"",#REF!)</f>
        <v>#REF!</v>
      </c>
      <c r="E99" s="163" t="e">
        <f>IF(ISBLANK(#REF!),"",#REF!)</f>
        <v>#REF!</v>
      </c>
      <c r="F99" s="163" t="e">
        <f>IF(ISBLANK(#REF!),"",#REF!)</f>
        <v>#REF!</v>
      </c>
      <c r="G99" s="163" t="e">
        <f>IF(ISBLANK(#REF!),"",#REF!)</f>
        <v>#REF!</v>
      </c>
      <c r="H99" s="163" t="e">
        <f>IF(ISBLANK(#REF!),"",#REF!)</f>
        <v>#REF!</v>
      </c>
      <c r="I99" s="163" t="e">
        <f>IF(ISBLANK(#REF!),"",#REF!)</f>
        <v>#REF!</v>
      </c>
      <c r="J99" s="163" t="e">
        <f>IF(ISBLANK(#REF!),"",#REF!)</f>
        <v>#REF!</v>
      </c>
      <c r="K99" s="104"/>
      <c r="L99" s="285"/>
      <c r="M99" s="163" t="e">
        <f>IF(ISBLANK(#REF!),"",#REF!)</f>
        <v>#REF!</v>
      </c>
      <c r="N99" s="165" t="e">
        <f>IF(ISBLANK(#REF!),"",#REF!)</f>
        <v>#REF!</v>
      </c>
      <c r="O99" s="165" t="e">
        <f>IF(ISBLANK(#REF!),"",#REF!)</f>
        <v>#REF!</v>
      </c>
      <c r="P99" s="165" t="e">
        <f>IF(ISBLANK(#REF!),"",#REF!)</f>
        <v>#REF!</v>
      </c>
      <c r="Q99" s="166" t="e">
        <f>IF(ISBLANK(#REF!),"",#REF!)</f>
        <v>#REF!</v>
      </c>
      <c r="R99" s="167" t="str">
        <f>IF(ISBLANK(#REF!),"",IFERROR((VLOOKUP(#REF!,TAB_C0220,2,0)),""))</f>
        <v/>
      </c>
      <c r="S99" s="165" t="e">
        <f>IF(ISBLANK(#REF!),"",#REF!)</f>
        <v>#REF!</v>
      </c>
      <c r="T99" s="165" t="e">
        <f>IF(ISBLANK(#REF!),"",#REF!)</f>
        <v>#REF!</v>
      </c>
      <c r="U99" s="165" t="e">
        <f>IF(ISBLANK(#REF!),"",#REF!)</f>
        <v>#REF!</v>
      </c>
      <c r="V99" s="168" t="str">
        <f>IF(ISBLANK(#REF!),"",IFERROR((VLOOKUP(#REF!,TAB_C0260,2,0)),""))</f>
        <v/>
      </c>
    </row>
    <row r="100" spans="1:22" x14ac:dyDescent="0.2">
      <c r="A100" s="84"/>
      <c r="B100" s="285" t="str">
        <f t="shared" si="7"/>
        <v/>
      </c>
      <c r="C100" s="163" t="e">
        <f>IF(ISBLANK(#REF!),"",#REF!)</f>
        <v>#REF!</v>
      </c>
      <c r="D100" s="163" t="e">
        <f>IF(ISBLANK(#REF!),"",#REF!)</f>
        <v>#REF!</v>
      </c>
      <c r="E100" s="163" t="e">
        <f>IF(ISBLANK(#REF!),"",#REF!)</f>
        <v>#REF!</v>
      </c>
      <c r="F100" s="163" t="e">
        <f>IF(ISBLANK(#REF!),"",#REF!)</f>
        <v>#REF!</v>
      </c>
      <c r="G100" s="163" t="e">
        <f>IF(ISBLANK(#REF!),"",#REF!)</f>
        <v>#REF!</v>
      </c>
      <c r="H100" s="163" t="e">
        <f>IF(ISBLANK(#REF!),"",#REF!)</f>
        <v>#REF!</v>
      </c>
      <c r="I100" s="163" t="e">
        <f>IF(ISBLANK(#REF!),"",#REF!)</f>
        <v>#REF!</v>
      </c>
      <c r="J100" s="163" t="e">
        <f>IF(ISBLANK(#REF!),"",#REF!)</f>
        <v>#REF!</v>
      </c>
      <c r="K100" s="104"/>
      <c r="L100" s="285"/>
      <c r="M100" s="163" t="e">
        <f>IF(ISBLANK(#REF!),"",#REF!)</f>
        <v>#REF!</v>
      </c>
      <c r="N100" s="165" t="e">
        <f>IF(ISBLANK(#REF!),"",#REF!)</f>
        <v>#REF!</v>
      </c>
      <c r="O100" s="165" t="e">
        <f>IF(ISBLANK(#REF!),"",#REF!)</f>
        <v>#REF!</v>
      </c>
      <c r="P100" s="165" t="e">
        <f>IF(ISBLANK(#REF!),"",#REF!)</f>
        <v>#REF!</v>
      </c>
      <c r="Q100" s="166" t="e">
        <f>IF(ISBLANK(#REF!),"",#REF!)</f>
        <v>#REF!</v>
      </c>
      <c r="R100" s="167" t="str">
        <f>IF(ISBLANK(#REF!),"",IFERROR((VLOOKUP(#REF!,TAB_C0220,2,0)),""))</f>
        <v/>
      </c>
      <c r="S100" s="165" t="e">
        <f>IF(ISBLANK(#REF!),"",#REF!)</f>
        <v>#REF!</v>
      </c>
      <c r="T100" s="165" t="e">
        <f>IF(ISBLANK(#REF!),"",#REF!)</f>
        <v>#REF!</v>
      </c>
      <c r="U100" s="165" t="e">
        <f>IF(ISBLANK(#REF!),"",#REF!)</f>
        <v>#REF!</v>
      </c>
      <c r="V100" s="168" t="str">
        <f>IF(ISBLANK(#REF!),"",IFERROR((VLOOKUP(#REF!,TAB_C0260,2,0)),""))</f>
        <v/>
      </c>
    </row>
    <row r="101" spans="1:22" x14ac:dyDescent="0.2">
      <c r="A101" s="84"/>
      <c r="B101" s="285" t="str">
        <f t="shared" si="7"/>
        <v/>
      </c>
      <c r="C101" s="163" t="e">
        <f>IF(ISBLANK(#REF!),"",#REF!)</f>
        <v>#REF!</v>
      </c>
      <c r="D101" s="163" t="e">
        <f>IF(ISBLANK(#REF!),"",#REF!)</f>
        <v>#REF!</v>
      </c>
      <c r="E101" s="163" t="e">
        <f>IF(ISBLANK(#REF!),"",#REF!)</f>
        <v>#REF!</v>
      </c>
      <c r="F101" s="163" t="e">
        <f>IF(ISBLANK(#REF!),"",#REF!)</f>
        <v>#REF!</v>
      </c>
      <c r="G101" s="163" t="e">
        <f>IF(ISBLANK(#REF!),"",#REF!)</f>
        <v>#REF!</v>
      </c>
      <c r="H101" s="163" t="e">
        <f>IF(ISBLANK(#REF!),"",#REF!)</f>
        <v>#REF!</v>
      </c>
      <c r="I101" s="163" t="e">
        <f>IF(ISBLANK(#REF!),"",#REF!)</f>
        <v>#REF!</v>
      </c>
      <c r="J101" s="163" t="e">
        <f>IF(ISBLANK(#REF!),"",#REF!)</f>
        <v>#REF!</v>
      </c>
      <c r="K101" s="104"/>
      <c r="L101" s="285"/>
      <c r="M101" s="163" t="e">
        <f>IF(ISBLANK(#REF!),"",#REF!)</f>
        <v>#REF!</v>
      </c>
      <c r="N101" s="165" t="e">
        <f>IF(ISBLANK(#REF!),"",#REF!)</f>
        <v>#REF!</v>
      </c>
      <c r="O101" s="165" t="e">
        <f>IF(ISBLANK(#REF!),"",#REF!)</f>
        <v>#REF!</v>
      </c>
      <c r="P101" s="165" t="e">
        <f>IF(ISBLANK(#REF!),"",#REF!)</f>
        <v>#REF!</v>
      </c>
      <c r="Q101" s="166" t="e">
        <f>IF(ISBLANK(#REF!),"",#REF!)</f>
        <v>#REF!</v>
      </c>
      <c r="R101" s="167" t="str">
        <f>IF(ISBLANK(#REF!),"",IFERROR((VLOOKUP(#REF!,TAB_C0220,2,0)),""))</f>
        <v/>
      </c>
      <c r="S101" s="165" t="e">
        <f>IF(ISBLANK(#REF!),"",#REF!)</f>
        <v>#REF!</v>
      </c>
      <c r="T101" s="165" t="e">
        <f>IF(ISBLANK(#REF!),"",#REF!)</f>
        <v>#REF!</v>
      </c>
      <c r="U101" s="165" t="e">
        <f>IF(ISBLANK(#REF!),"",#REF!)</f>
        <v>#REF!</v>
      </c>
      <c r="V101" s="168" t="str">
        <f>IF(ISBLANK(#REF!),"",IFERROR((VLOOKUP(#REF!,TAB_C0260,2,0)),""))</f>
        <v/>
      </c>
    </row>
    <row r="102" spans="1:22" x14ac:dyDescent="0.2">
      <c r="A102" s="84"/>
      <c r="B102" s="285" t="str">
        <f t="shared" si="7"/>
        <v/>
      </c>
      <c r="C102" s="163" t="e">
        <f>IF(ISBLANK(#REF!),"",#REF!)</f>
        <v>#REF!</v>
      </c>
      <c r="D102" s="163" t="e">
        <f>IF(ISBLANK(#REF!),"",#REF!)</f>
        <v>#REF!</v>
      </c>
      <c r="E102" s="163" t="e">
        <f>IF(ISBLANK(#REF!),"",#REF!)</f>
        <v>#REF!</v>
      </c>
      <c r="F102" s="163" t="e">
        <f>IF(ISBLANK(#REF!),"",#REF!)</f>
        <v>#REF!</v>
      </c>
      <c r="G102" s="163" t="e">
        <f>IF(ISBLANK(#REF!),"",#REF!)</f>
        <v>#REF!</v>
      </c>
      <c r="H102" s="163" t="e">
        <f>IF(ISBLANK(#REF!),"",#REF!)</f>
        <v>#REF!</v>
      </c>
      <c r="I102" s="163" t="e">
        <f>IF(ISBLANK(#REF!),"",#REF!)</f>
        <v>#REF!</v>
      </c>
      <c r="J102" s="163" t="e">
        <f>IF(ISBLANK(#REF!),"",#REF!)</f>
        <v>#REF!</v>
      </c>
      <c r="K102" s="104"/>
      <c r="L102" s="285"/>
      <c r="M102" s="163" t="e">
        <f>IF(ISBLANK(#REF!),"",#REF!)</f>
        <v>#REF!</v>
      </c>
      <c r="N102" s="165" t="e">
        <f>IF(ISBLANK(#REF!),"",#REF!)</f>
        <v>#REF!</v>
      </c>
      <c r="O102" s="165" t="e">
        <f>IF(ISBLANK(#REF!),"",#REF!)</f>
        <v>#REF!</v>
      </c>
      <c r="P102" s="165" t="e">
        <f>IF(ISBLANK(#REF!),"",#REF!)</f>
        <v>#REF!</v>
      </c>
      <c r="Q102" s="166" t="e">
        <f>IF(ISBLANK(#REF!),"",#REF!)</f>
        <v>#REF!</v>
      </c>
      <c r="R102" s="167" t="str">
        <f>IF(ISBLANK(#REF!),"",IFERROR((VLOOKUP(#REF!,TAB_C0220,2,0)),""))</f>
        <v/>
      </c>
      <c r="S102" s="165" t="e">
        <f>IF(ISBLANK(#REF!),"",#REF!)</f>
        <v>#REF!</v>
      </c>
      <c r="T102" s="165" t="e">
        <f>IF(ISBLANK(#REF!),"",#REF!)</f>
        <v>#REF!</v>
      </c>
      <c r="U102" s="165" t="e">
        <f>IF(ISBLANK(#REF!),"",#REF!)</f>
        <v>#REF!</v>
      </c>
      <c r="V102" s="168" t="str">
        <f>IF(ISBLANK(#REF!),"",IFERROR((VLOOKUP(#REF!,TAB_C0260,2,0)),""))</f>
        <v/>
      </c>
    </row>
    <row r="103" spans="1:22" x14ac:dyDescent="0.2">
      <c r="A103" s="84"/>
      <c r="B103" s="285" t="str">
        <f t="shared" si="7"/>
        <v/>
      </c>
      <c r="C103" s="163" t="e">
        <f>IF(ISBLANK(#REF!),"",#REF!)</f>
        <v>#REF!</v>
      </c>
      <c r="D103" s="163" t="e">
        <f>IF(ISBLANK(#REF!),"",#REF!)</f>
        <v>#REF!</v>
      </c>
      <c r="E103" s="163" t="e">
        <f>IF(ISBLANK(#REF!),"",#REF!)</f>
        <v>#REF!</v>
      </c>
      <c r="F103" s="163" t="e">
        <f>IF(ISBLANK(#REF!),"",#REF!)</f>
        <v>#REF!</v>
      </c>
      <c r="G103" s="163" t="e">
        <f>IF(ISBLANK(#REF!),"",#REF!)</f>
        <v>#REF!</v>
      </c>
      <c r="H103" s="163" t="e">
        <f>IF(ISBLANK(#REF!),"",#REF!)</f>
        <v>#REF!</v>
      </c>
      <c r="I103" s="163" t="e">
        <f>IF(ISBLANK(#REF!),"",#REF!)</f>
        <v>#REF!</v>
      </c>
      <c r="J103" s="163" t="e">
        <f>IF(ISBLANK(#REF!),"",#REF!)</f>
        <v>#REF!</v>
      </c>
      <c r="K103" s="104"/>
      <c r="L103" s="285"/>
      <c r="M103" s="163" t="e">
        <f>IF(ISBLANK(#REF!),"",#REF!)</f>
        <v>#REF!</v>
      </c>
      <c r="N103" s="165" t="e">
        <f>IF(ISBLANK(#REF!),"",#REF!)</f>
        <v>#REF!</v>
      </c>
      <c r="O103" s="165" t="e">
        <f>IF(ISBLANK(#REF!),"",#REF!)</f>
        <v>#REF!</v>
      </c>
      <c r="P103" s="165" t="e">
        <f>IF(ISBLANK(#REF!),"",#REF!)</f>
        <v>#REF!</v>
      </c>
      <c r="Q103" s="166" t="e">
        <f>IF(ISBLANK(#REF!),"",#REF!)</f>
        <v>#REF!</v>
      </c>
      <c r="R103" s="167" t="str">
        <f>IF(ISBLANK(#REF!),"",IFERROR((VLOOKUP(#REF!,TAB_C0220,2,0)),""))</f>
        <v/>
      </c>
      <c r="S103" s="165" t="e">
        <f>IF(ISBLANK(#REF!),"",#REF!)</f>
        <v>#REF!</v>
      </c>
      <c r="T103" s="165" t="e">
        <f>IF(ISBLANK(#REF!),"",#REF!)</f>
        <v>#REF!</v>
      </c>
      <c r="U103" s="165" t="e">
        <f>IF(ISBLANK(#REF!),"",#REF!)</f>
        <v>#REF!</v>
      </c>
      <c r="V103" s="168" t="str">
        <f>IF(ISBLANK(#REF!),"",IFERROR((VLOOKUP(#REF!,TAB_C0260,2,0)),""))</f>
        <v/>
      </c>
    </row>
    <row r="104" spans="1:22" x14ac:dyDescent="0.2">
      <c r="A104" s="84"/>
      <c r="B104" s="285" t="str">
        <f t="shared" si="7"/>
        <v/>
      </c>
      <c r="C104" s="163" t="e">
        <f>IF(ISBLANK(#REF!),"",#REF!)</f>
        <v>#REF!</v>
      </c>
      <c r="D104" s="163" t="e">
        <f>IF(ISBLANK(#REF!),"",#REF!)</f>
        <v>#REF!</v>
      </c>
      <c r="E104" s="163" t="e">
        <f>IF(ISBLANK(#REF!),"",#REF!)</f>
        <v>#REF!</v>
      </c>
      <c r="F104" s="163" t="e">
        <f>IF(ISBLANK(#REF!),"",#REF!)</f>
        <v>#REF!</v>
      </c>
      <c r="G104" s="163" t="e">
        <f>IF(ISBLANK(#REF!),"",#REF!)</f>
        <v>#REF!</v>
      </c>
      <c r="H104" s="163" t="e">
        <f>IF(ISBLANK(#REF!),"",#REF!)</f>
        <v>#REF!</v>
      </c>
      <c r="I104" s="163" t="e">
        <f>IF(ISBLANK(#REF!),"",#REF!)</f>
        <v>#REF!</v>
      </c>
      <c r="J104" s="163" t="e">
        <f>IF(ISBLANK(#REF!),"",#REF!)</f>
        <v>#REF!</v>
      </c>
      <c r="K104" s="104"/>
      <c r="L104" s="285"/>
      <c r="M104" s="163" t="e">
        <f>IF(ISBLANK(#REF!),"",#REF!)</f>
        <v>#REF!</v>
      </c>
      <c r="N104" s="165" t="e">
        <f>IF(ISBLANK(#REF!),"",#REF!)</f>
        <v>#REF!</v>
      </c>
      <c r="O104" s="165" t="e">
        <f>IF(ISBLANK(#REF!),"",#REF!)</f>
        <v>#REF!</v>
      </c>
      <c r="P104" s="165" t="e">
        <f>IF(ISBLANK(#REF!),"",#REF!)</f>
        <v>#REF!</v>
      </c>
      <c r="Q104" s="166" t="e">
        <f>IF(ISBLANK(#REF!),"",#REF!)</f>
        <v>#REF!</v>
      </c>
      <c r="R104" s="167" t="str">
        <f>IF(ISBLANK(#REF!),"",IFERROR((VLOOKUP(#REF!,TAB_C0220,2,0)),""))</f>
        <v/>
      </c>
      <c r="S104" s="165" t="e">
        <f>IF(ISBLANK(#REF!),"",#REF!)</f>
        <v>#REF!</v>
      </c>
      <c r="T104" s="165" t="e">
        <f>IF(ISBLANK(#REF!),"",#REF!)</f>
        <v>#REF!</v>
      </c>
      <c r="U104" s="165" t="e">
        <f>IF(ISBLANK(#REF!),"",#REF!)</f>
        <v>#REF!</v>
      </c>
      <c r="V104" s="168" t="str">
        <f>IF(ISBLANK(#REF!),"",IFERROR((VLOOKUP(#REF!,TAB_C0260,2,0)),""))</f>
        <v/>
      </c>
    </row>
    <row r="105" spans="1:22" x14ac:dyDescent="0.2">
      <c r="A105" s="84"/>
      <c r="B105" s="285" t="str">
        <f t="shared" si="7"/>
        <v/>
      </c>
      <c r="C105" s="163" t="e">
        <f>IF(ISBLANK(#REF!),"",#REF!)</f>
        <v>#REF!</v>
      </c>
      <c r="D105" s="163" t="e">
        <f>IF(ISBLANK(#REF!),"",#REF!)</f>
        <v>#REF!</v>
      </c>
      <c r="E105" s="163" t="e">
        <f>IF(ISBLANK(#REF!),"",#REF!)</f>
        <v>#REF!</v>
      </c>
      <c r="F105" s="163" t="e">
        <f>IF(ISBLANK(#REF!),"",#REF!)</f>
        <v>#REF!</v>
      </c>
      <c r="G105" s="163" t="e">
        <f>IF(ISBLANK(#REF!),"",#REF!)</f>
        <v>#REF!</v>
      </c>
      <c r="H105" s="163" t="e">
        <f>IF(ISBLANK(#REF!),"",#REF!)</f>
        <v>#REF!</v>
      </c>
      <c r="I105" s="163" t="e">
        <f>IF(ISBLANK(#REF!),"",#REF!)</f>
        <v>#REF!</v>
      </c>
      <c r="J105" s="163" t="e">
        <f>IF(ISBLANK(#REF!),"",#REF!)</f>
        <v>#REF!</v>
      </c>
      <c r="K105" s="104"/>
      <c r="L105" s="285"/>
      <c r="M105" s="163" t="e">
        <f>IF(ISBLANK(#REF!),"",#REF!)</f>
        <v>#REF!</v>
      </c>
      <c r="N105" s="165" t="e">
        <f>IF(ISBLANK(#REF!),"",#REF!)</f>
        <v>#REF!</v>
      </c>
      <c r="O105" s="165" t="e">
        <f>IF(ISBLANK(#REF!),"",#REF!)</f>
        <v>#REF!</v>
      </c>
      <c r="P105" s="165" t="e">
        <f>IF(ISBLANK(#REF!),"",#REF!)</f>
        <v>#REF!</v>
      </c>
      <c r="Q105" s="166" t="e">
        <f>IF(ISBLANK(#REF!),"",#REF!)</f>
        <v>#REF!</v>
      </c>
      <c r="R105" s="167" t="str">
        <f>IF(ISBLANK(#REF!),"",IFERROR((VLOOKUP(#REF!,TAB_C0220,2,0)),""))</f>
        <v/>
      </c>
      <c r="S105" s="165" t="e">
        <f>IF(ISBLANK(#REF!),"",#REF!)</f>
        <v>#REF!</v>
      </c>
      <c r="T105" s="165" t="e">
        <f>IF(ISBLANK(#REF!),"",#REF!)</f>
        <v>#REF!</v>
      </c>
      <c r="U105" s="165" t="e">
        <f>IF(ISBLANK(#REF!),"",#REF!)</f>
        <v>#REF!</v>
      </c>
      <c r="V105" s="168" t="str">
        <f>IF(ISBLANK(#REF!),"",IFERROR((VLOOKUP(#REF!,TAB_C0260,2,0)),""))</f>
        <v/>
      </c>
    </row>
    <row r="106" spans="1:22" x14ac:dyDescent="0.2">
      <c r="A106" s="84"/>
      <c r="B106" s="285" t="str">
        <f t="shared" si="7"/>
        <v/>
      </c>
      <c r="C106" s="163" t="e">
        <f>IF(ISBLANK(#REF!),"",#REF!)</f>
        <v>#REF!</v>
      </c>
      <c r="D106" s="163" t="e">
        <f>IF(ISBLANK(#REF!),"",#REF!)</f>
        <v>#REF!</v>
      </c>
      <c r="E106" s="163" t="e">
        <f>IF(ISBLANK(#REF!),"",#REF!)</f>
        <v>#REF!</v>
      </c>
      <c r="F106" s="163" t="e">
        <f>IF(ISBLANK(#REF!),"",#REF!)</f>
        <v>#REF!</v>
      </c>
      <c r="G106" s="163" t="e">
        <f>IF(ISBLANK(#REF!),"",#REF!)</f>
        <v>#REF!</v>
      </c>
      <c r="H106" s="163" t="e">
        <f>IF(ISBLANK(#REF!),"",#REF!)</f>
        <v>#REF!</v>
      </c>
      <c r="I106" s="163" t="e">
        <f>IF(ISBLANK(#REF!),"",#REF!)</f>
        <v>#REF!</v>
      </c>
      <c r="J106" s="163" t="e">
        <f>IF(ISBLANK(#REF!),"",#REF!)</f>
        <v>#REF!</v>
      </c>
      <c r="K106" s="104"/>
      <c r="L106" s="285"/>
      <c r="M106" s="163" t="e">
        <f>IF(ISBLANK(#REF!),"",#REF!)</f>
        <v>#REF!</v>
      </c>
      <c r="N106" s="165" t="e">
        <f>IF(ISBLANK(#REF!),"",#REF!)</f>
        <v>#REF!</v>
      </c>
      <c r="O106" s="165" t="e">
        <f>IF(ISBLANK(#REF!),"",#REF!)</f>
        <v>#REF!</v>
      </c>
      <c r="P106" s="165" t="e">
        <f>IF(ISBLANK(#REF!),"",#REF!)</f>
        <v>#REF!</v>
      </c>
      <c r="Q106" s="166" t="e">
        <f>IF(ISBLANK(#REF!),"",#REF!)</f>
        <v>#REF!</v>
      </c>
      <c r="R106" s="167" t="str">
        <f>IF(ISBLANK(#REF!),"",IFERROR((VLOOKUP(#REF!,TAB_C0220,2,0)),""))</f>
        <v/>
      </c>
      <c r="S106" s="165" t="e">
        <f>IF(ISBLANK(#REF!),"",#REF!)</f>
        <v>#REF!</v>
      </c>
      <c r="T106" s="165" t="e">
        <f>IF(ISBLANK(#REF!),"",#REF!)</f>
        <v>#REF!</v>
      </c>
      <c r="U106" s="165" t="e">
        <f>IF(ISBLANK(#REF!),"",#REF!)</f>
        <v>#REF!</v>
      </c>
      <c r="V106" s="168" t="str">
        <f>IF(ISBLANK(#REF!),"",IFERROR((VLOOKUP(#REF!,TAB_C0260,2,0)),""))</f>
        <v/>
      </c>
    </row>
    <row r="107" spans="1:22" x14ac:dyDescent="0.2">
      <c r="A107" s="84"/>
      <c r="B107" s="285" t="str">
        <f t="shared" si="7"/>
        <v/>
      </c>
      <c r="C107" s="163" t="e">
        <f>IF(ISBLANK(#REF!),"",#REF!)</f>
        <v>#REF!</v>
      </c>
      <c r="D107" s="163" t="e">
        <f>IF(ISBLANK(#REF!),"",#REF!)</f>
        <v>#REF!</v>
      </c>
      <c r="E107" s="163" t="e">
        <f>IF(ISBLANK(#REF!),"",#REF!)</f>
        <v>#REF!</v>
      </c>
      <c r="F107" s="163" t="e">
        <f>IF(ISBLANK(#REF!),"",#REF!)</f>
        <v>#REF!</v>
      </c>
      <c r="G107" s="163" t="e">
        <f>IF(ISBLANK(#REF!),"",#REF!)</f>
        <v>#REF!</v>
      </c>
      <c r="H107" s="163" t="e">
        <f>IF(ISBLANK(#REF!),"",#REF!)</f>
        <v>#REF!</v>
      </c>
      <c r="I107" s="163" t="e">
        <f>IF(ISBLANK(#REF!),"",#REF!)</f>
        <v>#REF!</v>
      </c>
      <c r="J107" s="163" t="e">
        <f>IF(ISBLANK(#REF!),"",#REF!)</f>
        <v>#REF!</v>
      </c>
      <c r="K107" s="104"/>
      <c r="L107" s="285"/>
      <c r="M107" s="163" t="e">
        <f>IF(ISBLANK(#REF!),"",#REF!)</f>
        <v>#REF!</v>
      </c>
      <c r="N107" s="165" t="e">
        <f>IF(ISBLANK(#REF!),"",#REF!)</f>
        <v>#REF!</v>
      </c>
      <c r="O107" s="165" t="e">
        <f>IF(ISBLANK(#REF!),"",#REF!)</f>
        <v>#REF!</v>
      </c>
      <c r="P107" s="165" t="e">
        <f>IF(ISBLANK(#REF!),"",#REF!)</f>
        <v>#REF!</v>
      </c>
      <c r="Q107" s="166" t="e">
        <f>IF(ISBLANK(#REF!),"",#REF!)</f>
        <v>#REF!</v>
      </c>
      <c r="R107" s="167" t="str">
        <f>IF(ISBLANK(#REF!),"",IFERROR((VLOOKUP(#REF!,TAB_C0220,2,0)),""))</f>
        <v/>
      </c>
      <c r="S107" s="165" t="e">
        <f>IF(ISBLANK(#REF!),"",#REF!)</f>
        <v>#REF!</v>
      </c>
      <c r="T107" s="165" t="e">
        <f>IF(ISBLANK(#REF!),"",#REF!)</f>
        <v>#REF!</v>
      </c>
      <c r="U107" s="165" t="e">
        <f>IF(ISBLANK(#REF!),"",#REF!)</f>
        <v>#REF!</v>
      </c>
      <c r="V107" s="168" t="str">
        <f>IF(ISBLANK(#REF!),"",IFERROR((VLOOKUP(#REF!,TAB_C0260,2,0)),""))</f>
        <v/>
      </c>
    </row>
    <row r="108" spans="1:22" x14ac:dyDescent="0.2">
      <c r="A108" s="84"/>
      <c r="B108" s="285" t="str">
        <f t="shared" si="7"/>
        <v/>
      </c>
      <c r="C108" s="163" t="e">
        <f>IF(ISBLANK(#REF!),"",#REF!)</f>
        <v>#REF!</v>
      </c>
      <c r="D108" s="163" t="e">
        <f>IF(ISBLANK(#REF!),"",#REF!)</f>
        <v>#REF!</v>
      </c>
      <c r="E108" s="163" t="e">
        <f>IF(ISBLANK(#REF!),"",#REF!)</f>
        <v>#REF!</v>
      </c>
      <c r="F108" s="163" t="e">
        <f>IF(ISBLANK(#REF!),"",#REF!)</f>
        <v>#REF!</v>
      </c>
      <c r="G108" s="163" t="e">
        <f>IF(ISBLANK(#REF!),"",#REF!)</f>
        <v>#REF!</v>
      </c>
      <c r="H108" s="163" t="e">
        <f>IF(ISBLANK(#REF!),"",#REF!)</f>
        <v>#REF!</v>
      </c>
      <c r="I108" s="163" t="e">
        <f>IF(ISBLANK(#REF!),"",#REF!)</f>
        <v>#REF!</v>
      </c>
      <c r="J108" s="163" t="e">
        <f>IF(ISBLANK(#REF!),"",#REF!)</f>
        <v>#REF!</v>
      </c>
      <c r="K108" s="104"/>
      <c r="L108" s="285"/>
      <c r="M108" s="163" t="e">
        <f>IF(ISBLANK(#REF!),"",#REF!)</f>
        <v>#REF!</v>
      </c>
      <c r="N108" s="165" t="e">
        <f>IF(ISBLANK(#REF!),"",#REF!)</f>
        <v>#REF!</v>
      </c>
      <c r="O108" s="165" t="e">
        <f>IF(ISBLANK(#REF!),"",#REF!)</f>
        <v>#REF!</v>
      </c>
      <c r="P108" s="165" t="e">
        <f>IF(ISBLANK(#REF!),"",#REF!)</f>
        <v>#REF!</v>
      </c>
      <c r="Q108" s="166" t="e">
        <f>IF(ISBLANK(#REF!),"",#REF!)</f>
        <v>#REF!</v>
      </c>
      <c r="R108" s="167" t="str">
        <f>IF(ISBLANK(#REF!),"",IFERROR((VLOOKUP(#REF!,TAB_C0220,2,0)),""))</f>
        <v/>
      </c>
      <c r="S108" s="165" t="e">
        <f>IF(ISBLANK(#REF!),"",#REF!)</f>
        <v>#REF!</v>
      </c>
      <c r="T108" s="165" t="e">
        <f>IF(ISBLANK(#REF!),"",#REF!)</f>
        <v>#REF!</v>
      </c>
      <c r="U108" s="165" t="e">
        <f>IF(ISBLANK(#REF!),"",#REF!)</f>
        <v>#REF!</v>
      </c>
      <c r="V108" s="168" t="str">
        <f>IF(ISBLANK(#REF!),"",IFERROR((VLOOKUP(#REF!,TAB_C0260,2,0)),""))</f>
        <v/>
      </c>
    </row>
    <row r="109" spans="1:22" x14ac:dyDescent="0.2">
      <c r="A109" s="84"/>
      <c r="B109" s="285" t="str">
        <f t="shared" si="7"/>
        <v/>
      </c>
      <c r="C109" s="163" t="e">
        <f>IF(ISBLANK(#REF!),"",#REF!)</f>
        <v>#REF!</v>
      </c>
      <c r="D109" s="163" t="e">
        <f>IF(ISBLANK(#REF!),"",#REF!)</f>
        <v>#REF!</v>
      </c>
      <c r="E109" s="163" t="e">
        <f>IF(ISBLANK(#REF!),"",#REF!)</f>
        <v>#REF!</v>
      </c>
      <c r="F109" s="163" t="e">
        <f>IF(ISBLANK(#REF!),"",#REF!)</f>
        <v>#REF!</v>
      </c>
      <c r="G109" s="163" t="e">
        <f>IF(ISBLANK(#REF!),"",#REF!)</f>
        <v>#REF!</v>
      </c>
      <c r="H109" s="163" t="e">
        <f>IF(ISBLANK(#REF!),"",#REF!)</f>
        <v>#REF!</v>
      </c>
      <c r="I109" s="163" t="e">
        <f>IF(ISBLANK(#REF!),"",#REF!)</f>
        <v>#REF!</v>
      </c>
      <c r="J109" s="163" t="e">
        <f>IF(ISBLANK(#REF!),"",#REF!)</f>
        <v>#REF!</v>
      </c>
      <c r="K109" s="104"/>
      <c r="L109" s="285"/>
      <c r="M109" s="163" t="e">
        <f>IF(ISBLANK(#REF!),"",#REF!)</f>
        <v>#REF!</v>
      </c>
      <c r="N109" s="165" t="e">
        <f>IF(ISBLANK(#REF!),"",#REF!)</f>
        <v>#REF!</v>
      </c>
      <c r="O109" s="165" t="e">
        <f>IF(ISBLANK(#REF!),"",#REF!)</f>
        <v>#REF!</v>
      </c>
      <c r="P109" s="165" t="e">
        <f>IF(ISBLANK(#REF!),"",#REF!)</f>
        <v>#REF!</v>
      </c>
      <c r="Q109" s="166" t="e">
        <f>IF(ISBLANK(#REF!),"",#REF!)</f>
        <v>#REF!</v>
      </c>
      <c r="R109" s="167" t="str">
        <f>IF(ISBLANK(#REF!),"",IFERROR((VLOOKUP(#REF!,TAB_C0220,2,0)),""))</f>
        <v/>
      </c>
      <c r="S109" s="165" t="e">
        <f>IF(ISBLANK(#REF!),"",#REF!)</f>
        <v>#REF!</v>
      </c>
      <c r="T109" s="165" t="e">
        <f>IF(ISBLANK(#REF!),"",#REF!)</f>
        <v>#REF!</v>
      </c>
      <c r="U109" s="165" t="e">
        <f>IF(ISBLANK(#REF!),"",#REF!)</f>
        <v>#REF!</v>
      </c>
      <c r="V109" s="168" t="str">
        <f>IF(ISBLANK(#REF!),"",IFERROR((VLOOKUP(#REF!,TAB_C0260,2,0)),""))</f>
        <v/>
      </c>
    </row>
    <row r="110" spans="1:22" x14ac:dyDescent="0.2">
      <c r="A110" s="84"/>
      <c r="B110" s="285" t="str">
        <f t="shared" si="7"/>
        <v/>
      </c>
      <c r="C110" s="163" t="e">
        <f>IF(ISBLANK(#REF!),"",#REF!)</f>
        <v>#REF!</v>
      </c>
      <c r="D110" s="163" t="e">
        <f>IF(ISBLANK(#REF!),"",#REF!)</f>
        <v>#REF!</v>
      </c>
      <c r="E110" s="163" t="e">
        <f>IF(ISBLANK(#REF!),"",#REF!)</f>
        <v>#REF!</v>
      </c>
      <c r="F110" s="163" t="e">
        <f>IF(ISBLANK(#REF!),"",#REF!)</f>
        <v>#REF!</v>
      </c>
      <c r="G110" s="163" t="e">
        <f>IF(ISBLANK(#REF!),"",#REF!)</f>
        <v>#REF!</v>
      </c>
      <c r="H110" s="163" t="e">
        <f>IF(ISBLANK(#REF!),"",#REF!)</f>
        <v>#REF!</v>
      </c>
      <c r="I110" s="163" t="e">
        <f>IF(ISBLANK(#REF!),"",#REF!)</f>
        <v>#REF!</v>
      </c>
      <c r="J110" s="163" t="e">
        <f>IF(ISBLANK(#REF!),"",#REF!)</f>
        <v>#REF!</v>
      </c>
      <c r="K110" s="104"/>
      <c r="L110" s="285"/>
      <c r="M110" s="163" t="e">
        <f>IF(ISBLANK(#REF!),"",#REF!)</f>
        <v>#REF!</v>
      </c>
      <c r="N110" s="165" t="e">
        <f>IF(ISBLANK(#REF!),"",#REF!)</f>
        <v>#REF!</v>
      </c>
      <c r="O110" s="165" t="e">
        <f>IF(ISBLANK(#REF!),"",#REF!)</f>
        <v>#REF!</v>
      </c>
      <c r="P110" s="165" t="e">
        <f>IF(ISBLANK(#REF!),"",#REF!)</f>
        <v>#REF!</v>
      </c>
      <c r="Q110" s="166" t="e">
        <f>IF(ISBLANK(#REF!),"",#REF!)</f>
        <v>#REF!</v>
      </c>
      <c r="R110" s="167" t="str">
        <f>IF(ISBLANK(#REF!),"",IFERROR((VLOOKUP(#REF!,TAB_C0220,2,0)),""))</f>
        <v/>
      </c>
      <c r="S110" s="165" t="e">
        <f>IF(ISBLANK(#REF!),"",#REF!)</f>
        <v>#REF!</v>
      </c>
      <c r="T110" s="165" t="e">
        <f>IF(ISBLANK(#REF!),"",#REF!)</f>
        <v>#REF!</v>
      </c>
      <c r="U110" s="165" t="e">
        <f>IF(ISBLANK(#REF!),"",#REF!)</f>
        <v>#REF!</v>
      </c>
      <c r="V110" s="168" t="str">
        <f>IF(ISBLANK(#REF!),"",IFERROR((VLOOKUP(#REF!,TAB_C0260,2,0)),""))</f>
        <v/>
      </c>
    </row>
    <row r="111" spans="1:22" x14ac:dyDescent="0.2">
      <c r="A111" s="84"/>
      <c r="B111" s="285" t="str">
        <f t="shared" si="7"/>
        <v/>
      </c>
      <c r="C111" s="163" t="e">
        <f>IF(ISBLANK(#REF!),"",#REF!)</f>
        <v>#REF!</v>
      </c>
      <c r="D111" s="163" t="e">
        <f>IF(ISBLANK(#REF!),"",#REF!)</f>
        <v>#REF!</v>
      </c>
      <c r="E111" s="163" t="e">
        <f>IF(ISBLANK(#REF!),"",#REF!)</f>
        <v>#REF!</v>
      </c>
      <c r="F111" s="163" t="e">
        <f>IF(ISBLANK(#REF!),"",#REF!)</f>
        <v>#REF!</v>
      </c>
      <c r="G111" s="163" t="e">
        <f>IF(ISBLANK(#REF!),"",#REF!)</f>
        <v>#REF!</v>
      </c>
      <c r="H111" s="163" t="e">
        <f>IF(ISBLANK(#REF!),"",#REF!)</f>
        <v>#REF!</v>
      </c>
      <c r="I111" s="163" t="e">
        <f>IF(ISBLANK(#REF!),"",#REF!)</f>
        <v>#REF!</v>
      </c>
      <c r="J111" s="163" t="e">
        <f>IF(ISBLANK(#REF!),"",#REF!)</f>
        <v>#REF!</v>
      </c>
      <c r="K111" s="104"/>
      <c r="L111" s="285"/>
      <c r="M111" s="163" t="e">
        <f>IF(ISBLANK(#REF!),"",#REF!)</f>
        <v>#REF!</v>
      </c>
      <c r="N111" s="165" t="e">
        <f>IF(ISBLANK(#REF!),"",#REF!)</f>
        <v>#REF!</v>
      </c>
      <c r="O111" s="165" t="e">
        <f>IF(ISBLANK(#REF!),"",#REF!)</f>
        <v>#REF!</v>
      </c>
      <c r="P111" s="165" t="e">
        <f>IF(ISBLANK(#REF!),"",#REF!)</f>
        <v>#REF!</v>
      </c>
      <c r="Q111" s="166" t="e">
        <f>IF(ISBLANK(#REF!),"",#REF!)</f>
        <v>#REF!</v>
      </c>
      <c r="R111" s="167" t="str">
        <f>IF(ISBLANK(#REF!),"",IFERROR((VLOOKUP(#REF!,TAB_C0220,2,0)),""))</f>
        <v/>
      </c>
      <c r="S111" s="165" t="e">
        <f>IF(ISBLANK(#REF!),"",#REF!)</f>
        <v>#REF!</v>
      </c>
      <c r="T111" s="165" t="e">
        <f>IF(ISBLANK(#REF!),"",#REF!)</f>
        <v>#REF!</v>
      </c>
      <c r="U111" s="165" t="e">
        <f>IF(ISBLANK(#REF!),"",#REF!)</f>
        <v>#REF!</v>
      </c>
      <c r="V111" s="168" t="str">
        <f>IF(ISBLANK(#REF!),"",IFERROR((VLOOKUP(#REF!,TAB_C0260,2,0)),""))</f>
        <v/>
      </c>
    </row>
    <row r="112" spans="1:22" x14ac:dyDescent="0.2">
      <c r="A112" s="84"/>
      <c r="B112" s="285" t="str">
        <f t="shared" si="7"/>
        <v/>
      </c>
      <c r="C112" s="163" t="e">
        <f>IF(ISBLANK(#REF!),"",#REF!)</f>
        <v>#REF!</v>
      </c>
      <c r="D112" s="163" t="e">
        <f>IF(ISBLANK(#REF!),"",#REF!)</f>
        <v>#REF!</v>
      </c>
      <c r="E112" s="163" t="e">
        <f>IF(ISBLANK(#REF!),"",#REF!)</f>
        <v>#REF!</v>
      </c>
      <c r="F112" s="163" t="e">
        <f>IF(ISBLANK(#REF!),"",#REF!)</f>
        <v>#REF!</v>
      </c>
      <c r="G112" s="163" t="e">
        <f>IF(ISBLANK(#REF!),"",#REF!)</f>
        <v>#REF!</v>
      </c>
      <c r="H112" s="163" t="e">
        <f>IF(ISBLANK(#REF!),"",#REF!)</f>
        <v>#REF!</v>
      </c>
      <c r="I112" s="163" t="e">
        <f>IF(ISBLANK(#REF!),"",#REF!)</f>
        <v>#REF!</v>
      </c>
      <c r="J112" s="163" t="e">
        <f>IF(ISBLANK(#REF!),"",#REF!)</f>
        <v>#REF!</v>
      </c>
      <c r="K112" s="104"/>
      <c r="L112" s="285"/>
      <c r="M112" s="163" t="e">
        <f>IF(ISBLANK(#REF!),"",#REF!)</f>
        <v>#REF!</v>
      </c>
      <c r="N112" s="165" t="e">
        <f>IF(ISBLANK(#REF!),"",#REF!)</f>
        <v>#REF!</v>
      </c>
      <c r="O112" s="165" t="e">
        <f>IF(ISBLANK(#REF!),"",#REF!)</f>
        <v>#REF!</v>
      </c>
      <c r="P112" s="165" t="e">
        <f>IF(ISBLANK(#REF!),"",#REF!)</f>
        <v>#REF!</v>
      </c>
      <c r="Q112" s="166" t="e">
        <f>IF(ISBLANK(#REF!),"",#REF!)</f>
        <v>#REF!</v>
      </c>
      <c r="R112" s="167" t="str">
        <f>IF(ISBLANK(#REF!),"",IFERROR((VLOOKUP(#REF!,TAB_C0220,2,0)),""))</f>
        <v/>
      </c>
      <c r="S112" s="165" t="e">
        <f>IF(ISBLANK(#REF!),"",#REF!)</f>
        <v>#REF!</v>
      </c>
      <c r="T112" s="165" t="e">
        <f>IF(ISBLANK(#REF!),"",#REF!)</f>
        <v>#REF!</v>
      </c>
      <c r="U112" s="165" t="e">
        <f>IF(ISBLANK(#REF!),"",#REF!)</f>
        <v>#REF!</v>
      </c>
      <c r="V112" s="168" t="str">
        <f>IF(ISBLANK(#REF!),"",IFERROR((VLOOKUP(#REF!,TAB_C0260,2,0)),""))</f>
        <v/>
      </c>
    </row>
    <row r="113" spans="1:22" x14ac:dyDescent="0.2">
      <c r="A113" s="84"/>
      <c r="B113" s="285" t="str">
        <f t="shared" si="7"/>
        <v/>
      </c>
      <c r="C113" s="163" t="e">
        <f>IF(ISBLANK(#REF!),"",#REF!)</f>
        <v>#REF!</v>
      </c>
      <c r="D113" s="163" t="e">
        <f>IF(ISBLANK(#REF!),"",#REF!)</f>
        <v>#REF!</v>
      </c>
      <c r="E113" s="163" t="e">
        <f>IF(ISBLANK(#REF!),"",#REF!)</f>
        <v>#REF!</v>
      </c>
      <c r="F113" s="163" t="e">
        <f>IF(ISBLANK(#REF!),"",#REF!)</f>
        <v>#REF!</v>
      </c>
      <c r="G113" s="163" t="e">
        <f>IF(ISBLANK(#REF!),"",#REF!)</f>
        <v>#REF!</v>
      </c>
      <c r="H113" s="163" t="e">
        <f>IF(ISBLANK(#REF!),"",#REF!)</f>
        <v>#REF!</v>
      </c>
      <c r="I113" s="163" t="e">
        <f>IF(ISBLANK(#REF!),"",#REF!)</f>
        <v>#REF!</v>
      </c>
      <c r="J113" s="163" t="e">
        <f>IF(ISBLANK(#REF!),"",#REF!)</f>
        <v>#REF!</v>
      </c>
      <c r="K113" s="104"/>
      <c r="L113" s="285"/>
      <c r="M113" s="163" t="e">
        <f>IF(ISBLANK(#REF!),"",#REF!)</f>
        <v>#REF!</v>
      </c>
      <c r="N113" s="165" t="e">
        <f>IF(ISBLANK(#REF!),"",#REF!)</f>
        <v>#REF!</v>
      </c>
      <c r="O113" s="165" t="e">
        <f>IF(ISBLANK(#REF!),"",#REF!)</f>
        <v>#REF!</v>
      </c>
      <c r="P113" s="165" t="e">
        <f>IF(ISBLANK(#REF!),"",#REF!)</f>
        <v>#REF!</v>
      </c>
      <c r="Q113" s="166" t="e">
        <f>IF(ISBLANK(#REF!),"",#REF!)</f>
        <v>#REF!</v>
      </c>
      <c r="R113" s="167" t="str">
        <f>IF(ISBLANK(#REF!),"",IFERROR((VLOOKUP(#REF!,TAB_C0220,2,0)),""))</f>
        <v/>
      </c>
      <c r="S113" s="165" t="e">
        <f>IF(ISBLANK(#REF!),"",#REF!)</f>
        <v>#REF!</v>
      </c>
      <c r="T113" s="165" t="e">
        <f>IF(ISBLANK(#REF!),"",#REF!)</f>
        <v>#REF!</v>
      </c>
      <c r="U113" s="165" t="e">
        <f>IF(ISBLANK(#REF!),"",#REF!)</f>
        <v>#REF!</v>
      </c>
      <c r="V113" s="168" t="str">
        <f>IF(ISBLANK(#REF!),"",IFERROR((VLOOKUP(#REF!,TAB_C0260,2,0)),""))</f>
        <v/>
      </c>
    </row>
    <row r="114" spans="1:22" x14ac:dyDescent="0.2">
      <c r="A114" s="84"/>
      <c r="B114" s="285" t="str">
        <f t="shared" si="7"/>
        <v/>
      </c>
      <c r="C114" s="163" t="e">
        <f>IF(ISBLANK(#REF!),"",#REF!)</f>
        <v>#REF!</v>
      </c>
      <c r="D114" s="163" t="e">
        <f>IF(ISBLANK(#REF!),"",#REF!)</f>
        <v>#REF!</v>
      </c>
      <c r="E114" s="163" t="e">
        <f>IF(ISBLANK(#REF!),"",#REF!)</f>
        <v>#REF!</v>
      </c>
      <c r="F114" s="163" t="e">
        <f>IF(ISBLANK(#REF!),"",#REF!)</f>
        <v>#REF!</v>
      </c>
      <c r="G114" s="163" t="e">
        <f>IF(ISBLANK(#REF!),"",#REF!)</f>
        <v>#REF!</v>
      </c>
      <c r="H114" s="163" t="e">
        <f>IF(ISBLANK(#REF!),"",#REF!)</f>
        <v>#REF!</v>
      </c>
      <c r="I114" s="163" t="e">
        <f>IF(ISBLANK(#REF!),"",#REF!)</f>
        <v>#REF!</v>
      </c>
      <c r="J114" s="163" t="e">
        <f>IF(ISBLANK(#REF!),"",#REF!)</f>
        <v>#REF!</v>
      </c>
      <c r="K114" s="104"/>
      <c r="L114" s="285"/>
      <c r="M114" s="163" t="e">
        <f>IF(ISBLANK(#REF!),"",#REF!)</f>
        <v>#REF!</v>
      </c>
      <c r="N114" s="165" t="e">
        <f>IF(ISBLANK(#REF!),"",#REF!)</f>
        <v>#REF!</v>
      </c>
      <c r="O114" s="165" t="e">
        <f>IF(ISBLANK(#REF!),"",#REF!)</f>
        <v>#REF!</v>
      </c>
      <c r="P114" s="165" t="e">
        <f>IF(ISBLANK(#REF!),"",#REF!)</f>
        <v>#REF!</v>
      </c>
      <c r="Q114" s="166" t="e">
        <f>IF(ISBLANK(#REF!),"",#REF!)</f>
        <v>#REF!</v>
      </c>
      <c r="R114" s="167" t="str">
        <f>IF(ISBLANK(#REF!),"",IFERROR((VLOOKUP(#REF!,TAB_C0220,2,0)),""))</f>
        <v/>
      </c>
      <c r="S114" s="165" t="e">
        <f>IF(ISBLANK(#REF!),"",#REF!)</f>
        <v>#REF!</v>
      </c>
      <c r="T114" s="165" t="e">
        <f>IF(ISBLANK(#REF!),"",#REF!)</f>
        <v>#REF!</v>
      </c>
      <c r="U114" s="165" t="e">
        <f>IF(ISBLANK(#REF!),"",#REF!)</f>
        <v>#REF!</v>
      </c>
      <c r="V114" s="168" t="str">
        <f>IF(ISBLANK(#REF!),"",IFERROR((VLOOKUP(#REF!,TAB_C0260,2,0)),""))</f>
        <v/>
      </c>
    </row>
    <row r="115" spans="1:22" x14ac:dyDescent="0.2">
      <c r="A115" s="84"/>
      <c r="B115" s="285" t="str">
        <f t="shared" si="7"/>
        <v/>
      </c>
      <c r="C115" s="163" t="e">
        <f>IF(ISBLANK(#REF!),"",#REF!)</f>
        <v>#REF!</v>
      </c>
      <c r="D115" s="163" t="e">
        <f>IF(ISBLANK(#REF!),"",#REF!)</f>
        <v>#REF!</v>
      </c>
      <c r="E115" s="163" t="e">
        <f>IF(ISBLANK(#REF!),"",#REF!)</f>
        <v>#REF!</v>
      </c>
      <c r="F115" s="163" t="e">
        <f>IF(ISBLANK(#REF!),"",#REF!)</f>
        <v>#REF!</v>
      </c>
      <c r="G115" s="163" t="e">
        <f>IF(ISBLANK(#REF!),"",#REF!)</f>
        <v>#REF!</v>
      </c>
      <c r="H115" s="163" t="e">
        <f>IF(ISBLANK(#REF!),"",#REF!)</f>
        <v>#REF!</v>
      </c>
      <c r="I115" s="163" t="e">
        <f>IF(ISBLANK(#REF!),"",#REF!)</f>
        <v>#REF!</v>
      </c>
      <c r="J115" s="163" t="e">
        <f>IF(ISBLANK(#REF!),"",#REF!)</f>
        <v>#REF!</v>
      </c>
      <c r="K115" s="104"/>
      <c r="L115" s="285"/>
      <c r="M115" s="163" t="e">
        <f>IF(ISBLANK(#REF!),"",#REF!)</f>
        <v>#REF!</v>
      </c>
      <c r="N115" s="165" t="e">
        <f>IF(ISBLANK(#REF!),"",#REF!)</f>
        <v>#REF!</v>
      </c>
      <c r="O115" s="165" t="e">
        <f>IF(ISBLANK(#REF!),"",#REF!)</f>
        <v>#REF!</v>
      </c>
      <c r="P115" s="165" t="e">
        <f>IF(ISBLANK(#REF!),"",#REF!)</f>
        <v>#REF!</v>
      </c>
      <c r="Q115" s="166" t="e">
        <f>IF(ISBLANK(#REF!),"",#REF!)</f>
        <v>#REF!</v>
      </c>
      <c r="R115" s="167" t="str">
        <f>IF(ISBLANK(#REF!),"",IFERROR((VLOOKUP(#REF!,TAB_C0220,2,0)),""))</f>
        <v/>
      </c>
      <c r="S115" s="165" t="e">
        <f>IF(ISBLANK(#REF!),"",#REF!)</f>
        <v>#REF!</v>
      </c>
      <c r="T115" s="165" t="e">
        <f>IF(ISBLANK(#REF!),"",#REF!)</f>
        <v>#REF!</v>
      </c>
      <c r="U115" s="165" t="e">
        <f>IF(ISBLANK(#REF!),"",#REF!)</f>
        <v>#REF!</v>
      </c>
      <c r="V115" s="168" t="str">
        <f>IF(ISBLANK(#REF!),"",IFERROR((VLOOKUP(#REF!,TAB_C0260,2,0)),""))</f>
        <v/>
      </c>
    </row>
    <row r="116" spans="1:22" x14ac:dyDescent="0.2">
      <c r="A116" s="84"/>
      <c r="B116" s="285" t="str">
        <f t="shared" si="7"/>
        <v/>
      </c>
      <c r="C116" s="163" t="e">
        <f>IF(ISBLANK(#REF!),"",#REF!)</f>
        <v>#REF!</v>
      </c>
      <c r="D116" s="163" t="e">
        <f>IF(ISBLANK(#REF!),"",#REF!)</f>
        <v>#REF!</v>
      </c>
      <c r="E116" s="163" t="e">
        <f>IF(ISBLANK(#REF!),"",#REF!)</f>
        <v>#REF!</v>
      </c>
      <c r="F116" s="163" t="e">
        <f>IF(ISBLANK(#REF!),"",#REF!)</f>
        <v>#REF!</v>
      </c>
      <c r="G116" s="163" t="e">
        <f>IF(ISBLANK(#REF!),"",#REF!)</f>
        <v>#REF!</v>
      </c>
      <c r="H116" s="163" t="e">
        <f>IF(ISBLANK(#REF!),"",#REF!)</f>
        <v>#REF!</v>
      </c>
      <c r="I116" s="163" t="e">
        <f>IF(ISBLANK(#REF!),"",#REF!)</f>
        <v>#REF!</v>
      </c>
      <c r="J116" s="163" t="e">
        <f>IF(ISBLANK(#REF!),"",#REF!)</f>
        <v>#REF!</v>
      </c>
      <c r="K116" s="104"/>
      <c r="L116" s="285"/>
      <c r="M116" s="163" t="e">
        <f>IF(ISBLANK(#REF!),"",#REF!)</f>
        <v>#REF!</v>
      </c>
      <c r="N116" s="165" t="e">
        <f>IF(ISBLANK(#REF!),"",#REF!)</f>
        <v>#REF!</v>
      </c>
      <c r="O116" s="165" t="e">
        <f>IF(ISBLANK(#REF!),"",#REF!)</f>
        <v>#REF!</v>
      </c>
      <c r="P116" s="165" t="e">
        <f>IF(ISBLANK(#REF!),"",#REF!)</f>
        <v>#REF!</v>
      </c>
      <c r="Q116" s="166" t="e">
        <f>IF(ISBLANK(#REF!),"",#REF!)</f>
        <v>#REF!</v>
      </c>
      <c r="R116" s="167" t="str">
        <f>IF(ISBLANK(#REF!),"",IFERROR((VLOOKUP(#REF!,TAB_C0220,2,0)),""))</f>
        <v/>
      </c>
      <c r="S116" s="165" t="e">
        <f>IF(ISBLANK(#REF!),"",#REF!)</f>
        <v>#REF!</v>
      </c>
      <c r="T116" s="165" t="e">
        <f>IF(ISBLANK(#REF!),"",#REF!)</f>
        <v>#REF!</v>
      </c>
      <c r="U116" s="165" t="e">
        <f>IF(ISBLANK(#REF!),"",#REF!)</f>
        <v>#REF!</v>
      </c>
      <c r="V116" s="168" t="str">
        <f>IF(ISBLANK(#REF!),"",IFERROR((VLOOKUP(#REF!,TAB_C0260,2,0)),""))</f>
        <v/>
      </c>
    </row>
    <row r="117" spans="1:22" x14ac:dyDescent="0.2">
      <c r="A117" s="84"/>
      <c r="B117" s="285" t="str">
        <f t="shared" si="7"/>
        <v/>
      </c>
      <c r="C117" s="163" t="e">
        <f>IF(ISBLANK(#REF!),"",#REF!)</f>
        <v>#REF!</v>
      </c>
      <c r="D117" s="163" t="e">
        <f>IF(ISBLANK(#REF!),"",#REF!)</f>
        <v>#REF!</v>
      </c>
      <c r="E117" s="163" t="e">
        <f>IF(ISBLANK(#REF!),"",#REF!)</f>
        <v>#REF!</v>
      </c>
      <c r="F117" s="163" t="e">
        <f>IF(ISBLANK(#REF!),"",#REF!)</f>
        <v>#REF!</v>
      </c>
      <c r="G117" s="163" t="e">
        <f>IF(ISBLANK(#REF!),"",#REF!)</f>
        <v>#REF!</v>
      </c>
      <c r="H117" s="163" t="e">
        <f>IF(ISBLANK(#REF!),"",#REF!)</f>
        <v>#REF!</v>
      </c>
      <c r="I117" s="163" t="e">
        <f>IF(ISBLANK(#REF!),"",#REF!)</f>
        <v>#REF!</v>
      </c>
      <c r="J117" s="163" t="e">
        <f>IF(ISBLANK(#REF!),"",#REF!)</f>
        <v>#REF!</v>
      </c>
      <c r="K117" s="104"/>
      <c r="L117" s="285"/>
      <c r="M117" s="163" t="e">
        <f>IF(ISBLANK(#REF!),"",#REF!)</f>
        <v>#REF!</v>
      </c>
      <c r="N117" s="165" t="e">
        <f>IF(ISBLANK(#REF!),"",#REF!)</f>
        <v>#REF!</v>
      </c>
      <c r="O117" s="165" t="e">
        <f>IF(ISBLANK(#REF!),"",#REF!)</f>
        <v>#REF!</v>
      </c>
      <c r="P117" s="165" t="e">
        <f>IF(ISBLANK(#REF!),"",#REF!)</f>
        <v>#REF!</v>
      </c>
      <c r="Q117" s="166" t="e">
        <f>IF(ISBLANK(#REF!),"",#REF!)</f>
        <v>#REF!</v>
      </c>
      <c r="R117" s="167" t="str">
        <f>IF(ISBLANK(#REF!),"",IFERROR((VLOOKUP(#REF!,TAB_C0220,2,0)),""))</f>
        <v/>
      </c>
      <c r="S117" s="165" t="e">
        <f>IF(ISBLANK(#REF!),"",#REF!)</f>
        <v>#REF!</v>
      </c>
      <c r="T117" s="165" t="e">
        <f>IF(ISBLANK(#REF!),"",#REF!)</f>
        <v>#REF!</v>
      </c>
      <c r="U117" s="165" t="e">
        <f>IF(ISBLANK(#REF!),"",#REF!)</f>
        <v>#REF!</v>
      </c>
      <c r="V117" s="168" t="str">
        <f>IF(ISBLANK(#REF!),"",IFERROR((VLOOKUP(#REF!,TAB_C0260,2,0)),""))</f>
        <v/>
      </c>
    </row>
    <row r="118" spans="1:22" x14ac:dyDescent="0.2">
      <c r="A118" s="84"/>
      <c r="B118" s="285" t="str">
        <f t="shared" si="7"/>
        <v/>
      </c>
      <c r="C118" s="163" t="e">
        <f>IF(ISBLANK(#REF!),"",#REF!)</f>
        <v>#REF!</v>
      </c>
      <c r="D118" s="163" t="e">
        <f>IF(ISBLANK(#REF!),"",#REF!)</f>
        <v>#REF!</v>
      </c>
      <c r="E118" s="163" t="e">
        <f>IF(ISBLANK(#REF!),"",#REF!)</f>
        <v>#REF!</v>
      </c>
      <c r="F118" s="163" t="e">
        <f>IF(ISBLANK(#REF!),"",#REF!)</f>
        <v>#REF!</v>
      </c>
      <c r="G118" s="163" t="e">
        <f>IF(ISBLANK(#REF!),"",#REF!)</f>
        <v>#REF!</v>
      </c>
      <c r="H118" s="163" t="e">
        <f>IF(ISBLANK(#REF!),"",#REF!)</f>
        <v>#REF!</v>
      </c>
      <c r="I118" s="163" t="e">
        <f>IF(ISBLANK(#REF!),"",#REF!)</f>
        <v>#REF!</v>
      </c>
      <c r="J118" s="163" t="e">
        <f>IF(ISBLANK(#REF!),"",#REF!)</f>
        <v>#REF!</v>
      </c>
      <c r="K118" s="104"/>
      <c r="L118" s="285"/>
      <c r="M118" s="163" t="e">
        <f>IF(ISBLANK(#REF!),"",#REF!)</f>
        <v>#REF!</v>
      </c>
      <c r="N118" s="165" t="e">
        <f>IF(ISBLANK(#REF!),"",#REF!)</f>
        <v>#REF!</v>
      </c>
      <c r="O118" s="165" t="e">
        <f>IF(ISBLANK(#REF!),"",#REF!)</f>
        <v>#REF!</v>
      </c>
      <c r="P118" s="165" t="e">
        <f>IF(ISBLANK(#REF!),"",#REF!)</f>
        <v>#REF!</v>
      </c>
      <c r="Q118" s="166" t="e">
        <f>IF(ISBLANK(#REF!),"",#REF!)</f>
        <v>#REF!</v>
      </c>
      <c r="R118" s="167" t="str">
        <f>IF(ISBLANK(#REF!),"",IFERROR((VLOOKUP(#REF!,TAB_C0220,2,0)),""))</f>
        <v/>
      </c>
      <c r="S118" s="165" t="e">
        <f>IF(ISBLANK(#REF!),"",#REF!)</f>
        <v>#REF!</v>
      </c>
      <c r="T118" s="165" t="e">
        <f>IF(ISBLANK(#REF!),"",#REF!)</f>
        <v>#REF!</v>
      </c>
      <c r="U118" s="165" t="e">
        <f>IF(ISBLANK(#REF!),"",#REF!)</f>
        <v>#REF!</v>
      </c>
      <c r="V118" s="168" t="str">
        <f>IF(ISBLANK(#REF!),"",IFERROR((VLOOKUP(#REF!,TAB_C0260,2,0)),""))</f>
        <v/>
      </c>
    </row>
    <row r="119" spans="1:22" x14ac:dyDescent="0.2">
      <c r="A119" s="84"/>
      <c r="B119" s="285" t="str">
        <f t="shared" si="7"/>
        <v/>
      </c>
      <c r="C119" s="163" t="e">
        <f>IF(ISBLANK(#REF!),"",#REF!)</f>
        <v>#REF!</v>
      </c>
      <c r="D119" s="163" t="e">
        <f>IF(ISBLANK(#REF!),"",#REF!)</f>
        <v>#REF!</v>
      </c>
      <c r="E119" s="163" t="e">
        <f>IF(ISBLANK(#REF!),"",#REF!)</f>
        <v>#REF!</v>
      </c>
      <c r="F119" s="163" t="e">
        <f>IF(ISBLANK(#REF!),"",#REF!)</f>
        <v>#REF!</v>
      </c>
      <c r="G119" s="163" t="e">
        <f>IF(ISBLANK(#REF!),"",#REF!)</f>
        <v>#REF!</v>
      </c>
      <c r="H119" s="163" t="e">
        <f>IF(ISBLANK(#REF!),"",#REF!)</f>
        <v>#REF!</v>
      </c>
      <c r="I119" s="163" t="e">
        <f>IF(ISBLANK(#REF!),"",#REF!)</f>
        <v>#REF!</v>
      </c>
      <c r="J119" s="163" t="e">
        <f>IF(ISBLANK(#REF!),"",#REF!)</f>
        <v>#REF!</v>
      </c>
      <c r="K119" s="104"/>
      <c r="L119" s="285"/>
      <c r="M119" s="163" t="e">
        <f>IF(ISBLANK(#REF!),"",#REF!)</f>
        <v>#REF!</v>
      </c>
      <c r="N119" s="165" t="e">
        <f>IF(ISBLANK(#REF!),"",#REF!)</f>
        <v>#REF!</v>
      </c>
      <c r="O119" s="165" t="e">
        <f>IF(ISBLANK(#REF!),"",#REF!)</f>
        <v>#REF!</v>
      </c>
      <c r="P119" s="165" t="e">
        <f>IF(ISBLANK(#REF!),"",#REF!)</f>
        <v>#REF!</v>
      </c>
      <c r="Q119" s="166" t="e">
        <f>IF(ISBLANK(#REF!),"",#REF!)</f>
        <v>#REF!</v>
      </c>
      <c r="R119" s="167" t="str">
        <f>IF(ISBLANK(#REF!),"",IFERROR((VLOOKUP(#REF!,TAB_C0220,2,0)),""))</f>
        <v/>
      </c>
      <c r="S119" s="165" t="e">
        <f>IF(ISBLANK(#REF!),"",#REF!)</f>
        <v>#REF!</v>
      </c>
      <c r="T119" s="165" t="e">
        <f>IF(ISBLANK(#REF!),"",#REF!)</f>
        <v>#REF!</v>
      </c>
      <c r="U119" s="165" t="e">
        <f>IF(ISBLANK(#REF!),"",#REF!)</f>
        <v>#REF!</v>
      </c>
      <c r="V119" s="168" t="str">
        <f>IF(ISBLANK(#REF!),"",IFERROR((VLOOKUP(#REF!,TAB_C0260,2,0)),""))</f>
        <v/>
      </c>
    </row>
    <row r="120" spans="1:22" x14ac:dyDescent="0.2">
      <c r="A120" s="84"/>
      <c r="B120" s="285" t="str">
        <f t="shared" si="7"/>
        <v/>
      </c>
      <c r="C120" s="163" t="e">
        <f>IF(ISBLANK(#REF!),"",#REF!)</f>
        <v>#REF!</v>
      </c>
      <c r="D120" s="163" t="e">
        <f>IF(ISBLANK(#REF!),"",#REF!)</f>
        <v>#REF!</v>
      </c>
      <c r="E120" s="163" t="e">
        <f>IF(ISBLANK(#REF!),"",#REF!)</f>
        <v>#REF!</v>
      </c>
      <c r="F120" s="163" t="e">
        <f>IF(ISBLANK(#REF!),"",#REF!)</f>
        <v>#REF!</v>
      </c>
      <c r="G120" s="163" t="e">
        <f>IF(ISBLANK(#REF!),"",#REF!)</f>
        <v>#REF!</v>
      </c>
      <c r="H120" s="163" t="e">
        <f>IF(ISBLANK(#REF!),"",#REF!)</f>
        <v>#REF!</v>
      </c>
      <c r="I120" s="163" t="e">
        <f>IF(ISBLANK(#REF!),"",#REF!)</f>
        <v>#REF!</v>
      </c>
      <c r="J120" s="163" t="e">
        <f>IF(ISBLANK(#REF!),"",#REF!)</f>
        <v>#REF!</v>
      </c>
      <c r="K120" s="104"/>
      <c r="L120" s="285"/>
      <c r="M120" s="163" t="e">
        <f>IF(ISBLANK(#REF!),"",#REF!)</f>
        <v>#REF!</v>
      </c>
      <c r="N120" s="165" t="e">
        <f>IF(ISBLANK(#REF!),"",#REF!)</f>
        <v>#REF!</v>
      </c>
      <c r="O120" s="165" t="e">
        <f>IF(ISBLANK(#REF!),"",#REF!)</f>
        <v>#REF!</v>
      </c>
      <c r="P120" s="165" t="e">
        <f>IF(ISBLANK(#REF!),"",#REF!)</f>
        <v>#REF!</v>
      </c>
      <c r="Q120" s="166" t="e">
        <f>IF(ISBLANK(#REF!),"",#REF!)</f>
        <v>#REF!</v>
      </c>
      <c r="R120" s="167" t="str">
        <f>IF(ISBLANK(#REF!),"",IFERROR((VLOOKUP(#REF!,TAB_C0220,2,0)),""))</f>
        <v/>
      </c>
      <c r="S120" s="165" t="e">
        <f>IF(ISBLANK(#REF!),"",#REF!)</f>
        <v>#REF!</v>
      </c>
      <c r="T120" s="165" t="e">
        <f>IF(ISBLANK(#REF!),"",#REF!)</f>
        <v>#REF!</v>
      </c>
      <c r="U120" s="165" t="e">
        <f>IF(ISBLANK(#REF!),"",#REF!)</f>
        <v>#REF!</v>
      </c>
      <c r="V120" s="168" t="str">
        <f>IF(ISBLANK(#REF!),"",IFERROR((VLOOKUP(#REF!,TAB_C0260,2,0)),""))</f>
        <v/>
      </c>
    </row>
    <row r="121" spans="1:22" x14ac:dyDescent="0.2">
      <c r="A121" s="84"/>
      <c r="B121" s="285" t="str">
        <f t="shared" si="7"/>
        <v/>
      </c>
      <c r="C121" s="163" t="e">
        <f>IF(ISBLANK(#REF!),"",#REF!)</f>
        <v>#REF!</v>
      </c>
      <c r="D121" s="163" t="e">
        <f>IF(ISBLANK(#REF!),"",#REF!)</f>
        <v>#REF!</v>
      </c>
      <c r="E121" s="163" t="e">
        <f>IF(ISBLANK(#REF!),"",#REF!)</f>
        <v>#REF!</v>
      </c>
      <c r="F121" s="163" t="e">
        <f>IF(ISBLANK(#REF!),"",#REF!)</f>
        <v>#REF!</v>
      </c>
      <c r="G121" s="163" t="e">
        <f>IF(ISBLANK(#REF!),"",#REF!)</f>
        <v>#REF!</v>
      </c>
      <c r="H121" s="163" t="e">
        <f>IF(ISBLANK(#REF!),"",#REF!)</f>
        <v>#REF!</v>
      </c>
      <c r="I121" s="163" t="e">
        <f>IF(ISBLANK(#REF!),"",#REF!)</f>
        <v>#REF!</v>
      </c>
      <c r="J121" s="163" t="e">
        <f>IF(ISBLANK(#REF!),"",#REF!)</f>
        <v>#REF!</v>
      </c>
      <c r="K121" s="104"/>
      <c r="L121" s="285"/>
      <c r="M121" s="163" t="e">
        <f>IF(ISBLANK(#REF!),"",#REF!)</f>
        <v>#REF!</v>
      </c>
      <c r="N121" s="165" t="e">
        <f>IF(ISBLANK(#REF!),"",#REF!)</f>
        <v>#REF!</v>
      </c>
      <c r="O121" s="165" t="e">
        <f>IF(ISBLANK(#REF!),"",#REF!)</f>
        <v>#REF!</v>
      </c>
      <c r="P121" s="165" t="e">
        <f>IF(ISBLANK(#REF!),"",#REF!)</f>
        <v>#REF!</v>
      </c>
      <c r="Q121" s="166" t="e">
        <f>IF(ISBLANK(#REF!),"",#REF!)</f>
        <v>#REF!</v>
      </c>
      <c r="R121" s="167" t="str">
        <f>IF(ISBLANK(#REF!),"",IFERROR((VLOOKUP(#REF!,TAB_C0220,2,0)),""))</f>
        <v/>
      </c>
      <c r="S121" s="165" t="e">
        <f>IF(ISBLANK(#REF!),"",#REF!)</f>
        <v>#REF!</v>
      </c>
      <c r="T121" s="165" t="e">
        <f>IF(ISBLANK(#REF!),"",#REF!)</f>
        <v>#REF!</v>
      </c>
      <c r="U121" s="165" t="e">
        <f>IF(ISBLANK(#REF!),"",#REF!)</f>
        <v>#REF!</v>
      </c>
      <c r="V121" s="168" t="str">
        <f>IF(ISBLANK(#REF!),"",IFERROR((VLOOKUP(#REF!,TAB_C0260,2,0)),""))</f>
        <v/>
      </c>
    </row>
    <row r="122" spans="1:22" x14ac:dyDescent="0.2">
      <c r="A122" s="84"/>
      <c r="B122" s="285" t="str">
        <f t="shared" si="7"/>
        <v/>
      </c>
      <c r="C122" s="163" t="e">
        <f>IF(ISBLANK(#REF!),"",#REF!)</f>
        <v>#REF!</v>
      </c>
      <c r="D122" s="163" t="e">
        <f>IF(ISBLANK(#REF!),"",#REF!)</f>
        <v>#REF!</v>
      </c>
      <c r="E122" s="163" t="e">
        <f>IF(ISBLANK(#REF!),"",#REF!)</f>
        <v>#REF!</v>
      </c>
      <c r="F122" s="163" t="e">
        <f>IF(ISBLANK(#REF!),"",#REF!)</f>
        <v>#REF!</v>
      </c>
      <c r="G122" s="163" t="e">
        <f>IF(ISBLANK(#REF!),"",#REF!)</f>
        <v>#REF!</v>
      </c>
      <c r="H122" s="163" t="e">
        <f>IF(ISBLANK(#REF!),"",#REF!)</f>
        <v>#REF!</v>
      </c>
      <c r="I122" s="163" t="e">
        <f>IF(ISBLANK(#REF!),"",#REF!)</f>
        <v>#REF!</v>
      </c>
      <c r="J122" s="163" t="e">
        <f>IF(ISBLANK(#REF!),"",#REF!)</f>
        <v>#REF!</v>
      </c>
      <c r="K122" s="104"/>
      <c r="L122" s="285"/>
      <c r="M122" s="163" t="e">
        <f>IF(ISBLANK(#REF!),"",#REF!)</f>
        <v>#REF!</v>
      </c>
      <c r="N122" s="165" t="e">
        <f>IF(ISBLANK(#REF!),"",#REF!)</f>
        <v>#REF!</v>
      </c>
      <c r="O122" s="165" t="e">
        <f>IF(ISBLANK(#REF!),"",#REF!)</f>
        <v>#REF!</v>
      </c>
      <c r="P122" s="165" t="e">
        <f>IF(ISBLANK(#REF!),"",#REF!)</f>
        <v>#REF!</v>
      </c>
      <c r="Q122" s="166" t="e">
        <f>IF(ISBLANK(#REF!),"",#REF!)</f>
        <v>#REF!</v>
      </c>
      <c r="R122" s="167" t="str">
        <f>IF(ISBLANK(#REF!),"",IFERROR((VLOOKUP(#REF!,TAB_C0220,2,0)),""))</f>
        <v/>
      </c>
      <c r="S122" s="165" t="e">
        <f>IF(ISBLANK(#REF!),"",#REF!)</f>
        <v>#REF!</v>
      </c>
      <c r="T122" s="165" t="e">
        <f>IF(ISBLANK(#REF!),"",#REF!)</f>
        <v>#REF!</v>
      </c>
      <c r="U122" s="165" t="e">
        <f>IF(ISBLANK(#REF!),"",#REF!)</f>
        <v>#REF!</v>
      </c>
      <c r="V122" s="168" t="str">
        <f>IF(ISBLANK(#REF!),"",IFERROR((VLOOKUP(#REF!,TAB_C0260,2,0)),""))</f>
        <v/>
      </c>
    </row>
    <row r="123" spans="1:22" x14ac:dyDescent="0.2">
      <c r="A123" s="84"/>
      <c r="B123" s="285" t="str">
        <f t="shared" si="7"/>
        <v/>
      </c>
      <c r="C123" s="163" t="e">
        <f>IF(ISBLANK(#REF!),"",#REF!)</f>
        <v>#REF!</v>
      </c>
      <c r="D123" s="163" t="e">
        <f>IF(ISBLANK(#REF!),"",#REF!)</f>
        <v>#REF!</v>
      </c>
      <c r="E123" s="163" t="e">
        <f>IF(ISBLANK(#REF!),"",#REF!)</f>
        <v>#REF!</v>
      </c>
      <c r="F123" s="163" t="e">
        <f>IF(ISBLANK(#REF!),"",#REF!)</f>
        <v>#REF!</v>
      </c>
      <c r="G123" s="163" t="e">
        <f>IF(ISBLANK(#REF!),"",#REF!)</f>
        <v>#REF!</v>
      </c>
      <c r="H123" s="163" t="e">
        <f>IF(ISBLANK(#REF!),"",#REF!)</f>
        <v>#REF!</v>
      </c>
      <c r="I123" s="163" t="e">
        <f>IF(ISBLANK(#REF!),"",#REF!)</f>
        <v>#REF!</v>
      </c>
      <c r="J123" s="163" t="e">
        <f>IF(ISBLANK(#REF!),"",#REF!)</f>
        <v>#REF!</v>
      </c>
      <c r="K123" s="104"/>
      <c r="L123" s="285"/>
      <c r="M123" s="163" t="e">
        <f>IF(ISBLANK(#REF!),"",#REF!)</f>
        <v>#REF!</v>
      </c>
      <c r="N123" s="165" t="e">
        <f>IF(ISBLANK(#REF!),"",#REF!)</f>
        <v>#REF!</v>
      </c>
      <c r="O123" s="165" t="e">
        <f>IF(ISBLANK(#REF!),"",#REF!)</f>
        <v>#REF!</v>
      </c>
      <c r="P123" s="165" t="e">
        <f>IF(ISBLANK(#REF!),"",#REF!)</f>
        <v>#REF!</v>
      </c>
      <c r="Q123" s="166" t="e">
        <f>IF(ISBLANK(#REF!),"",#REF!)</f>
        <v>#REF!</v>
      </c>
      <c r="R123" s="167" t="str">
        <f>IF(ISBLANK(#REF!),"",IFERROR((VLOOKUP(#REF!,TAB_C0220,2,0)),""))</f>
        <v/>
      </c>
      <c r="S123" s="165" t="e">
        <f>IF(ISBLANK(#REF!),"",#REF!)</f>
        <v>#REF!</v>
      </c>
      <c r="T123" s="165" t="e">
        <f>IF(ISBLANK(#REF!),"",#REF!)</f>
        <v>#REF!</v>
      </c>
      <c r="U123" s="165" t="e">
        <f>IF(ISBLANK(#REF!),"",#REF!)</f>
        <v>#REF!</v>
      </c>
      <c r="V123" s="168" t="str">
        <f>IF(ISBLANK(#REF!),"",IFERROR((VLOOKUP(#REF!,TAB_C0260,2,0)),""))</f>
        <v/>
      </c>
    </row>
    <row r="124" spans="1:22" x14ac:dyDescent="0.2">
      <c r="A124" s="84"/>
      <c r="B124" s="285" t="str">
        <f t="shared" si="7"/>
        <v/>
      </c>
      <c r="C124" s="163" t="e">
        <f>IF(ISBLANK(#REF!),"",#REF!)</f>
        <v>#REF!</v>
      </c>
      <c r="D124" s="163" t="e">
        <f>IF(ISBLANK(#REF!),"",#REF!)</f>
        <v>#REF!</v>
      </c>
      <c r="E124" s="163" t="e">
        <f>IF(ISBLANK(#REF!),"",#REF!)</f>
        <v>#REF!</v>
      </c>
      <c r="F124" s="163" t="e">
        <f>IF(ISBLANK(#REF!),"",#REF!)</f>
        <v>#REF!</v>
      </c>
      <c r="G124" s="163" t="e">
        <f>IF(ISBLANK(#REF!),"",#REF!)</f>
        <v>#REF!</v>
      </c>
      <c r="H124" s="163" t="e">
        <f>IF(ISBLANK(#REF!),"",#REF!)</f>
        <v>#REF!</v>
      </c>
      <c r="I124" s="163" t="e">
        <f>IF(ISBLANK(#REF!),"",#REF!)</f>
        <v>#REF!</v>
      </c>
      <c r="J124" s="163" t="e">
        <f>IF(ISBLANK(#REF!),"",#REF!)</f>
        <v>#REF!</v>
      </c>
      <c r="K124" s="104"/>
      <c r="L124" s="285"/>
      <c r="M124" s="163" t="e">
        <f>IF(ISBLANK(#REF!),"",#REF!)</f>
        <v>#REF!</v>
      </c>
      <c r="N124" s="165" t="e">
        <f>IF(ISBLANK(#REF!),"",#REF!)</f>
        <v>#REF!</v>
      </c>
      <c r="O124" s="165" t="e">
        <f>IF(ISBLANK(#REF!),"",#REF!)</f>
        <v>#REF!</v>
      </c>
      <c r="P124" s="165" t="e">
        <f>IF(ISBLANK(#REF!),"",#REF!)</f>
        <v>#REF!</v>
      </c>
      <c r="Q124" s="166" t="e">
        <f>IF(ISBLANK(#REF!),"",#REF!)</f>
        <v>#REF!</v>
      </c>
      <c r="R124" s="167" t="str">
        <f>IF(ISBLANK(#REF!),"",IFERROR((VLOOKUP(#REF!,TAB_C0220,2,0)),""))</f>
        <v/>
      </c>
      <c r="S124" s="165" t="e">
        <f>IF(ISBLANK(#REF!),"",#REF!)</f>
        <v>#REF!</v>
      </c>
      <c r="T124" s="165" t="e">
        <f>IF(ISBLANK(#REF!),"",#REF!)</f>
        <v>#REF!</v>
      </c>
      <c r="U124" s="165" t="e">
        <f>IF(ISBLANK(#REF!),"",#REF!)</f>
        <v>#REF!</v>
      </c>
      <c r="V124" s="168" t="str">
        <f>IF(ISBLANK(#REF!),"",IFERROR((VLOOKUP(#REF!,TAB_C0260,2,0)),""))</f>
        <v/>
      </c>
    </row>
    <row r="125" spans="1:22" x14ac:dyDescent="0.2">
      <c r="A125" s="84"/>
      <c r="B125" s="285" t="str">
        <f t="shared" si="7"/>
        <v/>
      </c>
      <c r="C125" s="163" t="e">
        <f>IF(ISBLANK(#REF!),"",#REF!)</f>
        <v>#REF!</v>
      </c>
      <c r="D125" s="163" t="e">
        <f>IF(ISBLANK(#REF!),"",#REF!)</f>
        <v>#REF!</v>
      </c>
      <c r="E125" s="163" t="e">
        <f>IF(ISBLANK(#REF!),"",#REF!)</f>
        <v>#REF!</v>
      </c>
      <c r="F125" s="163" t="e">
        <f>IF(ISBLANK(#REF!),"",#REF!)</f>
        <v>#REF!</v>
      </c>
      <c r="G125" s="163" t="e">
        <f>IF(ISBLANK(#REF!),"",#REF!)</f>
        <v>#REF!</v>
      </c>
      <c r="H125" s="163" t="e">
        <f>IF(ISBLANK(#REF!),"",#REF!)</f>
        <v>#REF!</v>
      </c>
      <c r="I125" s="163" t="e">
        <f>IF(ISBLANK(#REF!),"",#REF!)</f>
        <v>#REF!</v>
      </c>
      <c r="J125" s="163" t="e">
        <f>IF(ISBLANK(#REF!),"",#REF!)</f>
        <v>#REF!</v>
      </c>
      <c r="K125" s="104"/>
      <c r="L125" s="285"/>
      <c r="M125" s="163" t="e">
        <f>IF(ISBLANK(#REF!),"",#REF!)</f>
        <v>#REF!</v>
      </c>
      <c r="N125" s="165" t="e">
        <f>IF(ISBLANK(#REF!),"",#REF!)</f>
        <v>#REF!</v>
      </c>
      <c r="O125" s="165" t="e">
        <f>IF(ISBLANK(#REF!),"",#REF!)</f>
        <v>#REF!</v>
      </c>
      <c r="P125" s="165" t="e">
        <f>IF(ISBLANK(#REF!),"",#REF!)</f>
        <v>#REF!</v>
      </c>
      <c r="Q125" s="166" t="e">
        <f>IF(ISBLANK(#REF!),"",#REF!)</f>
        <v>#REF!</v>
      </c>
      <c r="R125" s="167" t="str">
        <f>IF(ISBLANK(#REF!),"",IFERROR((VLOOKUP(#REF!,TAB_C0220,2,0)),""))</f>
        <v/>
      </c>
      <c r="S125" s="165" t="e">
        <f>IF(ISBLANK(#REF!),"",#REF!)</f>
        <v>#REF!</v>
      </c>
      <c r="T125" s="165" t="e">
        <f>IF(ISBLANK(#REF!),"",#REF!)</f>
        <v>#REF!</v>
      </c>
      <c r="U125" s="165" t="e">
        <f>IF(ISBLANK(#REF!),"",#REF!)</f>
        <v>#REF!</v>
      </c>
      <c r="V125" s="168" t="str">
        <f>IF(ISBLANK(#REF!),"",IFERROR((VLOOKUP(#REF!,TAB_C0260,2,0)),""))</f>
        <v/>
      </c>
    </row>
    <row r="126" spans="1:22" x14ac:dyDescent="0.2">
      <c r="A126" s="84"/>
      <c r="B126" s="285" t="str">
        <f t="shared" si="7"/>
        <v/>
      </c>
      <c r="C126" s="163" t="e">
        <f>IF(ISBLANK(#REF!),"",#REF!)</f>
        <v>#REF!</v>
      </c>
      <c r="D126" s="163" t="e">
        <f>IF(ISBLANK(#REF!),"",#REF!)</f>
        <v>#REF!</v>
      </c>
      <c r="E126" s="163" t="e">
        <f>IF(ISBLANK(#REF!),"",#REF!)</f>
        <v>#REF!</v>
      </c>
      <c r="F126" s="163" t="e">
        <f>IF(ISBLANK(#REF!),"",#REF!)</f>
        <v>#REF!</v>
      </c>
      <c r="G126" s="163" t="e">
        <f>IF(ISBLANK(#REF!),"",#REF!)</f>
        <v>#REF!</v>
      </c>
      <c r="H126" s="163" t="e">
        <f>IF(ISBLANK(#REF!),"",#REF!)</f>
        <v>#REF!</v>
      </c>
      <c r="I126" s="163" t="e">
        <f>IF(ISBLANK(#REF!),"",#REF!)</f>
        <v>#REF!</v>
      </c>
      <c r="J126" s="163" t="e">
        <f>IF(ISBLANK(#REF!),"",#REF!)</f>
        <v>#REF!</v>
      </c>
      <c r="K126" s="104"/>
      <c r="L126" s="285"/>
      <c r="M126" s="163" t="e">
        <f>IF(ISBLANK(#REF!),"",#REF!)</f>
        <v>#REF!</v>
      </c>
      <c r="N126" s="165" t="e">
        <f>IF(ISBLANK(#REF!),"",#REF!)</f>
        <v>#REF!</v>
      </c>
      <c r="O126" s="165" t="e">
        <f>IF(ISBLANK(#REF!),"",#REF!)</f>
        <v>#REF!</v>
      </c>
      <c r="P126" s="165" t="e">
        <f>IF(ISBLANK(#REF!),"",#REF!)</f>
        <v>#REF!</v>
      </c>
      <c r="Q126" s="166" t="e">
        <f>IF(ISBLANK(#REF!),"",#REF!)</f>
        <v>#REF!</v>
      </c>
      <c r="R126" s="167" t="str">
        <f>IF(ISBLANK(#REF!),"",IFERROR((VLOOKUP(#REF!,TAB_C0220,2,0)),""))</f>
        <v/>
      </c>
      <c r="S126" s="165" t="e">
        <f>IF(ISBLANK(#REF!),"",#REF!)</f>
        <v>#REF!</v>
      </c>
      <c r="T126" s="165" t="e">
        <f>IF(ISBLANK(#REF!),"",#REF!)</f>
        <v>#REF!</v>
      </c>
      <c r="U126" s="165" t="e">
        <f>IF(ISBLANK(#REF!),"",#REF!)</f>
        <v>#REF!</v>
      </c>
      <c r="V126" s="168" t="str">
        <f>IF(ISBLANK(#REF!),"",IFERROR((VLOOKUP(#REF!,TAB_C0260,2,0)),""))</f>
        <v/>
      </c>
    </row>
    <row r="127" spans="1:22" x14ac:dyDescent="0.2">
      <c r="A127" s="84"/>
      <c r="B127" s="285" t="str">
        <f t="shared" si="7"/>
        <v/>
      </c>
      <c r="C127" s="163" t="e">
        <f>IF(ISBLANK(#REF!),"",#REF!)</f>
        <v>#REF!</v>
      </c>
      <c r="D127" s="163" t="e">
        <f>IF(ISBLANK(#REF!),"",#REF!)</f>
        <v>#REF!</v>
      </c>
      <c r="E127" s="163" t="e">
        <f>IF(ISBLANK(#REF!),"",#REF!)</f>
        <v>#REF!</v>
      </c>
      <c r="F127" s="163" t="e">
        <f>IF(ISBLANK(#REF!),"",#REF!)</f>
        <v>#REF!</v>
      </c>
      <c r="G127" s="163" t="e">
        <f>IF(ISBLANK(#REF!),"",#REF!)</f>
        <v>#REF!</v>
      </c>
      <c r="H127" s="163" t="e">
        <f>IF(ISBLANK(#REF!),"",#REF!)</f>
        <v>#REF!</v>
      </c>
      <c r="I127" s="163" t="e">
        <f>IF(ISBLANK(#REF!),"",#REF!)</f>
        <v>#REF!</v>
      </c>
      <c r="J127" s="163" t="e">
        <f>IF(ISBLANK(#REF!),"",#REF!)</f>
        <v>#REF!</v>
      </c>
      <c r="K127" s="104"/>
      <c r="L127" s="285"/>
      <c r="M127" s="163" t="e">
        <f>IF(ISBLANK(#REF!),"",#REF!)</f>
        <v>#REF!</v>
      </c>
      <c r="N127" s="165" t="e">
        <f>IF(ISBLANK(#REF!),"",#REF!)</f>
        <v>#REF!</v>
      </c>
      <c r="O127" s="165" t="e">
        <f>IF(ISBLANK(#REF!),"",#REF!)</f>
        <v>#REF!</v>
      </c>
      <c r="P127" s="165" t="e">
        <f>IF(ISBLANK(#REF!),"",#REF!)</f>
        <v>#REF!</v>
      </c>
      <c r="Q127" s="166" t="e">
        <f>IF(ISBLANK(#REF!),"",#REF!)</f>
        <v>#REF!</v>
      </c>
      <c r="R127" s="167" t="str">
        <f>IF(ISBLANK(#REF!),"",IFERROR((VLOOKUP(#REF!,TAB_C0220,2,0)),""))</f>
        <v/>
      </c>
      <c r="S127" s="165" t="e">
        <f>IF(ISBLANK(#REF!),"",#REF!)</f>
        <v>#REF!</v>
      </c>
      <c r="T127" s="165" t="e">
        <f>IF(ISBLANK(#REF!),"",#REF!)</f>
        <v>#REF!</v>
      </c>
      <c r="U127" s="165" t="e">
        <f>IF(ISBLANK(#REF!),"",#REF!)</f>
        <v>#REF!</v>
      </c>
      <c r="V127" s="168" t="str">
        <f>IF(ISBLANK(#REF!),"",IFERROR((VLOOKUP(#REF!,TAB_C0260,2,0)),""))</f>
        <v/>
      </c>
    </row>
    <row r="128" spans="1:22" x14ac:dyDescent="0.2">
      <c r="A128" s="84"/>
      <c r="B128" s="285" t="str">
        <f t="shared" si="7"/>
        <v/>
      </c>
      <c r="C128" s="163" t="e">
        <f>IF(ISBLANK(#REF!),"",#REF!)</f>
        <v>#REF!</v>
      </c>
      <c r="D128" s="163" t="e">
        <f>IF(ISBLANK(#REF!),"",#REF!)</f>
        <v>#REF!</v>
      </c>
      <c r="E128" s="163" t="e">
        <f>IF(ISBLANK(#REF!),"",#REF!)</f>
        <v>#REF!</v>
      </c>
      <c r="F128" s="163" t="e">
        <f>IF(ISBLANK(#REF!),"",#REF!)</f>
        <v>#REF!</v>
      </c>
      <c r="G128" s="163" t="e">
        <f>IF(ISBLANK(#REF!),"",#REF!)</f>
        <v>#REF!</v>
      </c>
      <c r="H128" s="163" t="e">
        <f>IF(ISBLANK(#REF!),"",#REF!)</f>
        <v>#REF!</v>
      </c>
      <c r="I128" s="163" t="e">
        <f>IF(ISBLANK(#REF!),"",#REF!)</f>
        <v>#REF!</v>
      </c>
      <c r="J128" s="163" t="e">
        <f>IF(ISBLANK(#REF!),"",#REF!)</f>
        <v>#REF!</v>
      </c>
      <c r="K128" s="104"/>
      <c r="L128" s="285"/>
      <c r="M128" s="163" t="e">
        <f>IF(ISBLANK(#REF!),"",#REF!)</f>
        <v>#REF!</v>
      </c>
      <c r="N128" s="165" t="e">
        <f>IF(ISBLANK(#REF!),"",#REF!)</f>
        <v>#REF!</v>
      </c>
      <c r="O128" s="165" t="e">
        <f>IF(ISBLANK(#REF!),"",#REF!)</f>
        <v>#REF!</v>
      </c>
      <c r="P128" s="165" t="e">
        <f>IF(ISBLANK(#REF!),"",#REF!)</f>
        <v>#REF!</v>
      </c>
      <c r="Q128" s="166" t="e">
        <f>IF(ISBLANK(#REF!),"",#REF!)</f>
        <v>#REF!</v>
      </c>
      <c r="R128" s="167" t="str">
        <f>IF(ISBLANK(#REF!),"",IFERROR((VLOOKUP(#REF!,TAB_C0220,2,0)),""))</f>
        <v/>
      </c>
      <c r="S128" s="165" t="e">
        <f>IF(ISBLANK(#REF!),"",#REF!)</f>
        <v>#REF!</v>
      </c>
      <c r="T128" s="165" t="e">
        <f>IF(ISBLANK(#REF!),"",#REF!)</f>
        <v>#REF!</v>
      </c>
      <c r="U128" s="165" t="e">
        <f>IF(ISBLANK(#REF!),"",#REF!)</f>
        <v>#REF!</v>
      </c>
      <c r="V128" s="168" t="str">
        <f>IF(ISBLANK(#REF!),"",IFERROR((VLOOKUP(#REF!,TAB_C0260,2,0)),""))</f>
        <v/>
      </c>
    </row>
    <row r="129" spans="1:22" x14ac:dyDescent="0.2">
      <c r="A129" s="84"/>
      <c r="B129" s="285" t="str">
        <f t="shared" si="7"/>
        <v/>
      </c>
      <c r="C129" s="163" t="e">
        <f>IF(ISBLANK(#REF!),"",#REF!)</f>
        <v>#REF!</v>
      </c>
      <c r="D129" s="163" t="e">
        <f>IF(ISBLANK(#REF!),"",#REF!)</f>
        <v>#REF!</v>
      </c>
      <c r="E129" s="163" t="e">
        <f>IF(ISBLANK(#REF!),"",#REF!)</f>
        <v>#REF!</v>
      </c>
      <c r="F129" s="163" t="e">
        <f>IF(ISBLANK(#REF!),"",#REF!)</f>
        <v>#REF!</v>
      </c>
      <c r="G129" s="163" t="e">
        <f>IF(ISBLANK(#REF!),"",#REF!)</f>
        <v>#REF!</v>
      </c>
      <c r="H129" s="163" t="e">
        <f>IF(ISBLANK(#REF!),"",#REF!)</f>
        <v>#REF!</v>
      </c>
      <c r="I129" s="163" t="e">
        <f>IF(ISBLANK(#REF!),"",#REF!)</f>
        <v>#REF!</v>
      </c>
      <c r="J129" s="163" t="e">
        <f>IF(ISBLANK(#REF!),"",#REF!)</f>
        <v>#REF!</v>
      </c>
      <c r="K129" s="104"/>
      <c r="L129" s="285"/>
      <c r="M129" s="163" t="e">
        <f>IF(ISBLANK(#REF!),"",#REF!)</f>
        <v>#REF!</v>
      </c>
      <c r="N129" s="165" t="e">
        <f>IF(ISBLANK(#REF!),"",#REF!)</f>
        <v>#REF!</v>
      </c>
      <c r="O129" s="165" t="e">
        <f>IF(ISBLANK(#REF!),"",#REF!)</f>
        <v>#REF!</v>
      </c>
      <c r="P129" s="165" t="e">
        <f>IF(ISBLANK(#REF!),"",#REF!)</f>
        <v>#REF!</v>
      </c>
      <c r="Q129" s="166" t="e">
        <f>IF(ISBLANK(#REF!),"",#REF!)</f>
        <v>#REF!</v>
      </c>
      <c r="R129" s="167" t="str">
        <f>IF(ISBLANK(#REF!),"",IFERROR((VLOOKUP(#REF!,TAB_C0220,2,0)),""))</f>
        <v/>
      </c>
      <c r="S129" s="165" t="e">
        <f>IF(ISBLANK(#REF!),"",#REF!)</f>
        <v>#REF!</v>
      </c>
      <c r="T129" s="165" t="e">
        <f>IF(ISBLANK(#REF!),"",#REF!)</f>
        <v>#REF!</v>
      </c>
      <c r="U129" s="165" t="e">
        <f>IF(ISBLANK(#REF!),"",#REF!)</f>
        <v>#REF!</v>
      </c>
      <c r="V129" s="168" t="str">
        <f>IF(ISBLANK(#REF!),"",IFERROR((VLOOKUP(#REF!,TAB_C0260,2,0)),""))</f>
        <v/>
      </c>
    </row>
    <row r="130" spans="1:22" x14ac:dyDescent="0.2">
      <c r="A130" s="84"/>
      <c r="B130" s="285" t="str">
        <f t="shared" si="7"/>
        <v/>
      </c>
      <c r="C130" s="163" t="e">
        <f>IF(ISBLANK(#REF!),"",#REF!)</f>
        <v>#REF!</v>
      </c>
      <c r="D130" s="163" t="e">
        <f>IF(ISBLANK(#REF!),"",#REF!)</f>
        <v>#REF!</v>
      </c>
      <c r="E130" s="163" t="e">
        <f>IF(ISBLANK(#REF!),"",#REF!)</f>
        <v>#REF!</v>
      </c>
      <c r="F130" s="163" t="e">
        <f>IF(ISBLANK(#REF!),"",#REF!)</f>
        <v>#REF!</v>
      </c>
      <c r="G130" s="163" t="e">
        <f>IF(ISBLANK(#REF!),"",#REF!)</f>
        <v>#REF!</v>
      </c>
      <c r="H130" s="163" t="e">
        <f>IF(ISBLANK(#REF!),"",#REF!)</f>
        <v>#REF!</v>
      </c>
      <c r="I130" s="163" t="e">
        <f>IF(ISBLANK(#REF!),"",#REF!)</f>
        <v>#REF!</v>
      </c>
      <c r="J130" s="163" t="e">
        <f>IF(ISBLANK(#REF!),"",#REF!)</f>
        <v>#REF!</v>
      </c>
      <c r="K130" s="104"/>
      <c r="L130" s="285"/>
      <c r="M130" s="163" t="e">
        <f>IF(ISBLANK(#REF!),"",#REF!)</f>
        <v>#REF!</v>
      </c>
      <c r="N130" s="165" t="e">
        <f>IF(ISBLANK(#REF!),"",#REF!)</f>
        <v>#REF!</v>
      </c>
      <c r="O130" s="165" t="e">
        <f>IF(ISBLANK(#REF!),"",#REF!)</f>
        <v>#REF!</v>
      </c>
      <c r="P130" s="165" t="e">
        <f>IF(ISBLANK(#REF!),"",#REF!)</f>
        <v>#REF!</v>
      </c>
      <c r="Q130" s="166" t="e">
        <f>IF(ISBLANK(#REF!),"",#REF!)</f>
        <v>#REF!</v>
      </c>
      <c r="R130" s="167" t="str">
        <f>IF(ISBLANK(#REF!),"",IFERROR((VLOOKUP(#REF!,TAB_C0220,2,0)),""))</f>
        <v/>
      </c>
      <c r="S130" s="165" t="e">
        <f>IF(ISBLANK(#REF!),"",#REF!)</f>
        <v>#REF!</v>
      </c>
      <c r="T130" s="165" t="e">
        <f>IF(ISBLANK(#REF!),"",#REF!)</f>
        <v>#REF!</v>
      </c>
      <c r="U130" s="165" t="e">
        <f>IF(ISBLANK(#REF!),"",#REF!)</f>
        <v>#REF!</v>
      </c>
      <c r="V130" s="168" t="str">
        <f>IF(ISBLANK(#REF!),"",IFERROR((VLOOKUP(#REF!,TAB_C0260,2,0)),""))</f>
        <v/>
      </c>
    </row>
    <row r="131" spans="1:22" x14ac:dyDescent="0.2">
      <c r="A131" s="84"/>
      <c r="B131" s="285" t="str">
        <f t="shared" si="7"/>
        <v/>
      </c>
      <c r="C131" s="163" t="e">
        <f>IF(ISBLANK(#REF!),"",#REF!)</f>
        <v>#REF!</v>
      </c>
      <c r="D131" s="163" t="e">
        <f>IF(ISBLANK(#REF!),"",#REF!)</f>
        <v>#REF!</v>
      </c>
      <c r="E131" s="163" t="e">
        <f>IF(ISBLANK(#REF!),"",#REF!)</f>
        <v>#REF!</v>
      </c>
      <c r="F131" s="163" t="e">
        <f>IF(ISBLANK(#REF!),"",#REF!)</f>
        <v>#REF!</v>
      </c>
      <c r="G131" s="163" t="e">
        <f>IF(ISBLANK(#REF!),"",#REF!)</f>
        <v>#REF!</v>
      </c>
      <c r="H131" s="163" t="e">
        <f>IF(ISBLANK(#REF!),"",#REF!)</f>
        <v>#REF!</v>
      </c>
      <c r="I131" s="163" t="e">
        <f>IF(ISBLANK(#REF!),"",#REF!)</f>
        <v>#REF!</v>
      </c>
      <c r="J131" s="163" t="e">
        <f>IF(ISBLANK(#REF!),"",#REF!)</f>
        <v>#REF!</v>
      </c>
      <c r="K131" s="104"/>
      <c r="L131" s="285"/>
      <c r="M131" s="163" t="e">
        <f>IF(ISBLANK(#REF!),"",#REF!)</f>
        <v>#REF!</v>
      </c>
      <c r="N131" s="165" t="e">
        <f>IF(ISBLANK(#REF!),"",#REF!)</f>
        <v>#REF!</v>
      </c>
      <c r="O131" s="165" t="e">
        <f>IF(ISBLANK(#REF!),"",#REF!)</f>
        <v>#REF!</v>
      </c>
      <c r="P131" s="165" t="e">
        <f>IF(ISBLANK(#REF!),"",#REF!)</f>
        <v>#REF!</v>
      </c>
      <c r="Q131" s="166" t="e">
        <f>IF(ISBLANK(#REF!),"",#REF!)</f>
        <v>#REF!</v>
      </c>
      <c r="R131" s="167" t="str">
        <f>IF(ISBLANK(#REF!),"",IFERROR((VLOOKUP(#REF!,TAB_C0220,2,0)),""))</f>
        <v/>
      </c>
      <c r="S131" s="165" t="e">
        <f>IF(ISBLANK(#REF!),"",#REF!)</f>
        <v>#REF!</v>
      </c>
      <c r="T131" s="165" t="e">
        <f>IF(ISBLANK(#REF!),"",#REF!)</f>
        <v>#REF!</v>
      </c>
      <c r="U131" s="165" t="e">
        <f>IF(ISBLANK(#REF!),"",#REF!)</f>
        <v>#REF!</v>
      </c>
      <c r="V131" s="168" t="str">
        <f>IF(ISBLANK(#REF!),"",IFERROR((VLOOKUP(#REF!,TAB_C0260,2,0)),""))</f>
        <v/>
      </c>
    </row>
    <row r="132" spans="1:22" x14ac:dyDescent="0.2">
      <c r="A132" s="84"/>
      <c r="B132" s="285" t="str">
        <f t="shared" si="7"/>
        <v/>
      </c>
      <c r="C132" s="163" t="e">
        <f>IF(ISBLANK(#REF!),"",#REF!)</f>
        <v>#REF!</v>
      </c>
      <c r="D132" s="163" t="e">
        <f>IF(ISBLANK(#REF!),"",#REF!)</f>
        <v>#REF!</v>
      </c>
      <c r="E132" s="163" t="e">
        <f>IF(ISBLANK(#REF!),"",#REF!)</f>
        <v>#REF!</v>
      </c>
      <c r="F132" s="163" t="e">
        <f>IF(ISBLANK(#REF!),"",#REF!)</f>
        <v>#REF!</v>
      </c>
      <c r="G132" s="163" t="e">
        <f>IF(ISBLANK(#REF!),"",#REF!)</f>
        <v>#REF!</v>
      </c>
      <c r="H132" s="163" t="e">
        <f>IF(ISBLANK(#REF!),"",#REF!)</f>
        <v>#REF!</v>
      </c>
      <c r="I132" s="163" t="e">
        <f>IF(ISBLANK(#REF!),"",#REF!)</f>
        <v>#REF!</v>
      </c>
      <c r="J132" s="163" t="e">
        <f>IF(ISBLANK(#REF!),"",#REF!)</f>
        <v>#REF!</v>
      </c>
      <c r="K132" s="104"/>
      <c r="L132" s="285"/>
      <c r="M132" s="163" t="e">
        <f>IF(ISBLANK(#REF!),"",#REF!)</f>
        <v>#REF!</v>
      </c>
      <c r="N132" s="165" t="e">
        <f>IF(ISBLANK(#REF!),"",#REF!)</f>
        <v>#REF!</v>
      </c>
      <c r="O132" s="165" t="e">
        <f>IF(ISBLANK(#REF!),"",#REF!)</f>
        <v>#REF!</v>
      </c>
      <c r="P132" s="165" t="e">
        <f>IF(ISBLANK(#REF!),"",#REF!)</f>
        <v>#REF!</v>
      </c>
      <c r="Q132" s="166" t="e">
        <f>IF(ISBLANK(#REF!),"",#REF!)</f>
        <v>#REF!</v>
      </c>
      <c r="R132" s="167" t="str">
        <f>IF(ISBLANK(#REF!),"",IFERROR((VLOOKUP(#REF!,TAB_C0220,2,0)),""))</f>
        <v/>
      </c>
      <c r="S132" s="165" t="e">
        <f>IF(ISBLANK(#REF!),"",#REF!)</f>
        <v>#REF!</v>
      </c>
      <c r="T132" s="165" t="e">
        <f>IF(ISBLANK(#REF!),"",#REF!)</f>
        <v>#REF!</v>
      </c>
      <c r="U132" s="165" t="e">
        <f>IF(ISBLANK(#REF!),"",#REF!)</f>
        <v>#REF!</v>
      </c>
      <c r="V132" s="168" t="str">
        <f>IF(ISBLANK(#REF!),"",IFERROR((VLOOKUP(#REF!,TAB_C0260,2,0)),""))</f>
        <v/>
      </c>
    </row>
    <row r="133" spans="1:22" x14ac:dyDescent="0.2">
      <c r="A133" s="84"/>
      <c r="B133" s="285" t="str">
        <f t="shared" si="7"/>
        <v/>
      </c>
      <c r="C133" s="163" t="e">
        <f>IF(ISBLANK(#REF!),"",#REF!)</f>
        <v>#REF!</v>
      </c>
      <c r="D133" s="163" t="e">
        <f>IF(ISBLANK(#REF!),"",#REF!)</f>
        <v>#REF!</v>
      </c>
      <c r="E133" s="163" t="e">
        <f>IF(ISBLANK(#REF!),"",#REF!)</f>
        <v>#REF!</v>
      </c>
      <c r="F133" s="163" t="e">
        <f>IF(ISBLANK(#REF!),"",#REF!)</f>
        <v>#REF!</v>
      </c>
      <c r="G133" s="163" t="e">
        <f>IF(ISBLANK(#REF!),"",#REF!)</f>
        <v>#REF!</v>
      </c>
      <c r="H133" s="163" t="e">
        <f>IF(ISBLANK(#REF!),"",#REF!)</f>
        <v>#REF!</v>
      </c>
      <c r="I133" s="163" t="e">
        <f>IF(ISBLANK(#REF!),"",#REF!)</f>
        <v>#REF!</v>
      </c>
      <c r="J133" s="163" t="e">
        <f>IF(ISBLANK(#REF!),"",#REF!)</f>
        <v>#REF!</v>
      </c>
      <c r="K133" s="104"/>
      <c r="L133" s="285"/>
      <c r="M133" s="163" t="e">
        <f>IF(ISBLANK(#REF!),"",#REF!)</f>
        <v>#REF!</v>
      </c>
      <c r="N133" s="165" t="e">
        <f>IF(ISBLANK(#REF!),"",#REF!)</f>
        <v>#REF!</v>
      </c>
      <c r="O133" s="165" t="e">
        <f>IF(ISBLANK(#REF!),"",#REF!)</f>
        <v>#REF!</v>
      </c>
      <c r="P133" s="165" t="e">
        <f>IF(ISBLANK(#REF!),"",#REF!)</f>
        <v>#REF!</v>
      </c>
      <c r="Q133" s="166" t="e">
        <f>IF(ISBLANK(#REF!),"",#REF!)</f>
        <v>#REF!</v>
      </c>
      <c r="R133" s="167" t="str">
        <f>IF(ISBLANK(#REF!),"",IFERROR((VLOOKUP(#REF!,TAB_C0220,2,0)),""))</f>
        <v/>
      </c>
      <c r="S133" s="165" t="e">
        <f>IF(ISBLANK(#REF!),"",#REF!)</f>
        <v>#REF!</v>
      </c>
      <c r="T133" s="165" t="e">
        <f>IF(ISBLANK(#REF!),"",#REF!)</f>
        <v>#REF!</v>
      </c>
      <c r="U133" s="165" t="e">
        <f>IF(ISBLANK(#REF!),"",#REF!)</f>
        <v>#REF!</v>
      </c>
      <c r="V133" s="168" t="str">
        <f>IF(ISBLANK(#REF!),"",IFERROR((VLOOKUP(#REF!,TAB_C0260,2,0)),""))</f>
        <v/>
      </c>
    </row>
    <row r="134" spans="1:22" x14ac:dyDescent="0.2">
      <c r="A134" s="84"/>
      <c r="B134" s="285" t="str">
        <f t="shared" si="7"/>
        <v/>
      </c>
      <c r="C134" s="163" t="e">
        <f>IF(ISBLANK(#REF!),"",#REF!)</f>
        <v>#REF!</v>
      </c>
      <c r="D134" s="163" t="e">
        <f>IF(ISBLANK(#REF!),"",#REF!)</f>
        <v>#REF!</v>
      </c>
      <c r="E134" s="163" t="e">
        <f>IF(ISBLANK(#REF!),"",#REF!)</f>
        <v>#REF!</v>
      </c>
      <c r="F134" s="163" t="e">
        <f>IF(ISBLANK(#REF!),"",#REF!)</f>
        <v>#REF!</v>
      </c>
      <c r="G134" s="163" t="e">
        <f>IF(ISBLANK(#REF!),"",#REF!)</f>
        <v>#REF!</v>
      </c>
      <c r="H134" s="163" t="e">
        <f>IF(ISBLANK(#REF!),"",#REF!)</f>
        <v>#REF!</v>
      </c>
      <c r="I134" s="163" t="e">
        <f>IF(ISBLANK(#REF!),"",#REF!)</f>
        <v>#REF!</v>
      </c>
      <c r="J134" s="163" t="e">
        <f>IF(ISBLANK(#REF!),"",#REF!)</f>
        <v>#REF!</v>
      </c>
      <c r="K134" s="104"/>
      <c r="L134" s="285"/>
      <c r="M134" s="163" t="e">
        <f>IF(ISBLANK(#REF!),"",#REF!)</f>
        <v>#REF!</v>
      </c>
      <c r="N134" s="165" t="e">
        <f>IF(ISBLANK(#REF!),"",#REF!)</f>
        <v>#REF!</v>
      </c>
      <c r="O134" s="165" t="e">
        <f>IF(ISBLANK(#REF!),"",#REF!)</f>
        <v>#REF!</v>
      </c>
      <c r="P134" s="165" t="e">
        <f>IF(ISBLANK(#REF!),"",#REF!)</f>
        <v>#REF!</v>
      </c>
      <c r="Q134" s="166" t="e">
        <f>IF(ISBLANK(#REF!),"",#REF!)</f>
        <v>#REF!</v>
      </c>
      <c r="R134" s="167" t="str">
        <f>IF(ISBLANK(#REF!),"",IFERROR((VLOOKUP(#REF!,TAB_C0220,2,0)),""))</f>
        <v/>
      </c>
      <c r="S134" s="165" t="e">
        <f>IF(ISBLANK(#REF!),"",#REF!)</f>
        <v>#REF!</v>
      </c>
      <c r="T134" s="165" t="e">
        <f>IF(ISBLANK(#REF!),"",#REF!)</f>
        <v>#REF!</v>
      </c>
      <c r="U134" s="165" t="e">
        <f>IF(ISBLANK(#REF!),"",#REF!)</f>
        <v>#REF!</v>
      </c>
      <c r="V134" s="168" t="str">
        <f>IF(ISBLANK(#REF!),"",IFERROR((VLOOKUP(#REF!,TAB_C0260,2,0)),""))</f>
        <v/>
      </c>
    </row>
    <row r="135" spans="1:22" x14ac:dyDescent="0.2">
      <c r="A135" s="84"/>
      <c r="B135" s="285" t="str">
        <f t="shared" si="7"/>
        <v/>
      </c>
      <c r="C135" s="163" t="e">
        <f>IF(ISBLANK(#REF!),"",#REF!)</f>
        <v>#REF!</v>
      </c>
      <c r="D135" s="163" t="e">
        <f>IF(ISBLANK(#REF!),"",#REF!)</f>
        <v>#REF!</v>
      </c>
      <c r="E135" s="163" t="e">
        <f>IF(ISBLANK(#REF!),"",#REF!)</f>
        <v>#REF!</v>
      </c>
      <c r="F135" s="163" t="e">
        <f>IF(ISBLANK(#REF!),"",#REF!)</f>
        <v>#REF!</v>
      </c>
      <c r="G135" s="163" t="e">
        <f>IF(ISBLANK(#REF!),"",#REF!)</f>
        <v>#REF!</v>
      </c>
      <c r="H135" s="163" t="e">
        <f>IF(ISBLANK(#REF!),"",#REF!)</f>
        <v>#REF!</v>
      </c>
      <c r="I135" s="163" t="e">
        <f>IF(ISBLANK(#REF!),"",#REF!)</f>
        <v>#REF!</v>
      </c>
      <c r="J135" s="163" t="e">
        <f>IF(ISBLANK(#REF!),"",#REF!)</f>
        <v>#REF!</v>
      </c>
      <c r="K135" s="104"/>
      <c r="L135" s="285"/>
      <c r="M135" s="163" t="e">
        <f>IF(ISBLANK(#REF!),"",#REF!)</f>
        <v>#REF!</v>
      </c>
      <c r="N135" s="165" t="e">
        <f>IF(ISBLANK(#REF!),"",#REF!)</f>
        <v>#REF!</v>
      </c>
      <c r="O135" s="165" t="e">
        <f>IF(ISBLANK(#REF!),"",#REF!)</f>
        <v>#REF!</v>
      </c>
      <c r="P135" s="165" t="e">
        <f>IF(ISBLANK(#REF!),"",#REF!)</f>
        <v>#REF!</v>
      </c>
      <c r="Q135" s="166" t="e">
        <f>IF(ISBLANK(#REF!),"",#REF!)</f>
        <v>#REF!</v>
      </c>
      <c r="R135" s="167" t="str">
        <f>IF(ISBLANK(#REF!),"",IFERROR((VLOOKUP(#REF!,TAB_C0220,2,0)),""))</f>
        <v/>
      </c>
      <c r="S135" s="165" t="e">
        <f>IF(ISBLANK(#REF!),"",#REF!)</f>
        <v>#REF!</v>
      </c>
      <c r="T135" s="165" t="e">
        <f>IF(ISBLANK(#REF!),"",#REF!)</f>
        <v>#REF!</v>
      </c>
      <c r="U135" s="165" t="e">
        <f>IF(ISBLANK(#REF!),"",#REF!)</f>
        <v>#REF!</v>
      </c>
      <c r="V135" s="168" t="str">
        <f>IF(ISBLANK(#REF!),"",IFERROR((VLOOKUP(#REF!,TAB_C0260,2,0)),""))</f>
        <v/>
      </c>
    </row>
    <row r="136" spans="1:22" x14ac:dyDescent="0.2">
      <c r="A136" s="84"/>
      <c r="B136" s="285" t="str">
        <f t="shared" si="7"/>
        <v/>
      </c>
      <c r="C136" s="163" t="e">
        <f>IF(ISBLANK(#REF!),"",#REF!)</f>
        <v>#REF!</v>
      </c>
      <c r="D136" s="163" t="e">
        <f>IF(ISBLANK(#REF!),"",#REF!)</f>
        <v>#REF!</v>
      </c>
      <c r="E136" s="163" t="e">
        <f>IF(ISBLANK(#REF!),"",#REF!)</f>
        <v>#REF!</v>
      </c>
      <c r="F136" s="163" t="e">
        <f>IF(ISBLANK(#REF!),"",#REF!)</f>
        <v>#REF!</v>
      </c>
      <c r="G136" s="163" t="e">
        <f>IF(ISBLANK(#REF!),"",#REF!)</f>
        <v>#REF!</v>
      </c>
      <c r="H136" s="163" t="e">
        <f>IF(ISBLANK(#REF!),"",#REF!)</f>
        <v>#REF!</v>
      </c>
      <c r="I136" s="163" t="e">
        <f>IF(ISBLANK(#REF!),"",#REF!)</f>
        <v>#REF!</v>
      </c>
      <c r="J136" s="163" t="e">
        <f>IF(ISBLANK(#REF!),"",#REF!)</f>
        <v>#REF!</v>
      </c>
      <c r="K136" s="104"/>
      <c r="L136" s="285"/>
      <c r="M136" s="163" t="e">
        <f>IF(ISBLANK(#REF!),"",#REF!)</f>
        <v>#REF!</v>
      </c>
      <c r="N136" s="165" t="e">
        <f>IF(ISBLANK(#REF!),"",#REF!)</f>
        <v>#REF!</v>
      </c>
      <c r="O136" s="165" t="e">
        <f>IF(ISBLANK(#REF!),"",#REF!)</f>
        <v>#REF!</v>
      </c>
      <c r="P136" s="165" t="e">
        <f>IF(ISBLANK(#REF!),"",#REF!)</f>
        <v>#REF!</v>
      </c>
      <c r="Q136" s="166" t="e">
        <f>IF(ISBLANK(#REF!),"",#REF!)</f>
        <v>#REF!</v>
      </c>
      <c r="R136" s="167" t="str">
        <f>IF(ISBLANK(#REF!),"",IFERROR((VLOOKUP(#REF!,TAB_C0220,2,0)),""))</f>
        <v/>
      </c>
      <c r="S136" s="165" t="e">
        <f>IF(ISBLANK(#REF!),"",#REF!)</f>
        <v>#REF!</v>
      </c>
      <c r="T136" s="165" t="e">
        <f>IF(ISBLANK(#REF!),"",#REF!)</f>
        <v>#REF!</v>
      </c>
      <c r="U136" s="165" t="e">
        <f>IF(ISBLANK(#REF!),"",#REF!)</f>
        <v>#REF!</v>
      </c>
      <c r="V136" s="168" t="str">
        <f>IF(ISBLANK(#REF!),"",IFERROR((VLOOKUP(#REF!,TAB_C0260,2,0)),""))</f>
        <v/>
      </c>
    </row>
    <row r="137" spans="1:22" x14ac:dyDescent="0.2">
      <c r="A137" s="84"/>
      <c r="B137" s="285" t="str">
        <f t="shared" si="7"/>
        <v/>
      </c>
      <c r="C137" s="163" t="e">
        <f>IF(ISBLANK(#REF!),"",#REF!)</f>
        <v>#REF!</v>
      </c>
      <c r="D137" s="163" t="e">
        <f>IF(ISBLANK(#REF!),"",#REF!)</f>
        <v>#REF!</v>
      </c>
      <c r="E137" s="163" t="e">
        <f>IF(ISBLANK(#REF!),"",#REF!)</f>
        <v>#REF!</v>
      </c>
      <c r="F137" s="163" t="e">
        <f>IF(ISBLANK(#REF!),"",#REF!)</f>
        <v>#REF!</v>
      </c>
      <c r="G137" s="163" t="e">
        <f>IF(ISBLANK(#REF!),"",#REF!)</f>
        <v>#REF!</v>
      </c>
      <c r="H137" s="163" t="e">
        <f>IF(ISBLANK(#REF!),"",#REF!)</f>
        <v>#REF!</v>
      </c>
      <c r="I137" s="163" t="e">
        <f>IF(ISBLANK(#REF!),"",#REF!)</f>
        <v>#REF!</v>
      </c>
      <c r="J137" s="163" t="e">
        <f>IF(ISBLANK(#REF!),"",#REF!)</f>
        <v>#REF!</v>
      </c>
      <c r="K137" s="104"/>
      <c r="L137" s="285"/>
      <c r="M137" s="163" t="e">
        <f>IF(ISBLANK(#REF!),"",#REF!)</f>
        <v>#REF!</v>
      </c>
      <c r="N137" s="165" t="e">
        <f>IF(ISBLANK(#REF!),"",#REF!)</f>
        <v>#REF!</v>
      </c>
      <c r="O137" s="165" t="e">
        <f>IF(ISBLANK(#REF!),"",#REF!)</f>
        <v>#REF!</v>
      </c>
      <c r="P137" s="165" t="e">
        <f>IF(ISBLANK(#REF!),"",#REF!)</f>
        <v>#REF!</v>
      </c>
      <c r="Q137" s="166" t="e">
        <f>IF(ISBLANK(#REF!),"",#REF!)</f>
        <v>#REF!</v>
      </c>
      <c r="R137" s="167" t="str">
        <f>IF(ISBLANK(#REF!),"",IFERROR((VLOOKUP(#REF!,TAB_C0220,2,0)),""))</f>
        <v/>
      </c>
      <c r="S137" s="165" t="e">
        <f>IF(ISBLANK(#REF!),"",#REF!)</f>
        <v>#REF!</v>
      </c>
      <c r="T137" s="165" t="e">
        <f>IF(ISBLANK(#REF!),"",#REF!)</f>
        <v>#REF!</v>
      </c>
      <c r="U137" s="165" t="e">
        <f>IF(ISBLANK(#REF!),"",#REF!)</f>
        <v>#REF!</v>
      </c>
      <c r="V137" s="168" t="str">
        <f>IF(ISBLANK(#REF!),"",IFERROR((VLOOKUP(#REF!,TAB_C0260,2,0)),""))</f>
        <v/>
      </c>
    </row>
    <row r="138" spans="1:22" x14ac:dyDescent="0.2">
      <c r="A138" s="84"/>
      <c r="B138" s="285" t="str">
        <f t="shared" si="7"/>
        <v/>
      </c>
      <c r="C138" s="163" t="e">
        <f>IF(ISBLANK(#REF!),"",#REF!)</f>
        <v>#REF!</v>
      </c>
      <c r="D138" s="163" t="e">
        <f>IF(ISBLANK(#REF!),"",#REF!)</f>
        <v>#REF!</v>
      </c>
      <c r="E138" s="163" t="e">
        <f>IF(ISBLANK(#REF!),"",#REF!)</f>
        <v>#REF!</v>
      </c>
      <c r="F138" s="163" t="e">
        <f>IF(ISBLANK(#REF!),"",#REF!)</f>
        <v>#REF!</v>
      </c>
      <c r="G138" s="163" t="e">
        <f>IF(ISBLANK(#REF!),"",#REF!)</f>
        <v>#REF!</v>
      </c>
      <c r="H138" s="163" t="e">
        <f>IF(ISBLANK(#REF!),"",#REF!)</f>
        <v>#REF!</v>
      </c>
      <c r="I138" s="163" t="e">
        <f>IF(ISBLANK(#REF!),"",#REF!)</f>
        <v>#REF!</v>
      </c>
      <c r="J138" s="163" t="e">
        <f>IF(ISBLANK(#REF!),"",#REF!)</f>
        <v>#REF!</v>
      </c>
      <c r="K138" s="104"/>
      <c r="L138" s="285"/>
      <c r="M138" s="163" t="e">
        <f>IF(ISBLANK(#REF!),"",#REF!)</f>
        <v>#REF!</v>
      </c>
      <c r="N138" s="165" t="e">
        <f>IF(ISBLANK(#REF!),"",#REF!)</f>
        <v>#REF!</v>
      </c>
      <c r="O138" s="165" t="e">
        <f>IF(ISBLANK(#REF!),"",#REF!)</f>
        <v>#REF!</v>
      </c>
      <c r="P138" s="165" t="e">
        <f>IF(ISBLANK(#REF!),"",#REF!)</f>
        <v>#REF!</v>
      </c>
      <c r="Q138" s="166" t="e">
        <f>IF(ISBLANK(#REF!),"",#REF!)</f>
        <v>#REF!</v>
      </c>
      <c r="R138" s="167" t="str">
        <f>IF(ISBLANK(#REF!),"",IFERROR((VLOOKUP(#REF!,TAB_C0220,2,0)),""))</f>
        <v/>
      </c>
      <c r="S138" s="165" t="e">
        <f>IF(ISBLANK(#REF!),"",#REF!)</f>
        <v>#REF!</v>
      </c>
      <c r="T138" s="165" t="e">
        <f>IF(ISBLANK(#REF!),"",#REF!)</f>
        <v>#REF!</v>
      </c>
      <c r="U138" s="165" t="e">
        <f>IF(ISBLANK(#REF!),"",#REF!)</f>
        <v>#REF!</v>
      </c>
      <c r="V138" s="168" t="str">
        <f>IF(ISBLANK(#REF!),"",IFERROR((VLOOKUP(#REF!,TAB_C0260,2,0)),""))</f>
        <v/>
      </c>
    </row>
    <row r="139" spans="1:22" x14ac:dyDescent="0.2">
      <c r="A139" s="84"/>
      <c r="B139" s="285" t="str">
        <f t="shared" si="7"/>
        <v/>
      </c>
      <c r="C139" s="163" t="e">
        <f>IF(ISBLANK(#REF!),"",#REF!)</f>
        <v>#REF!</v>
      </c>
      <c r="D139" s="163" t="e">
        <f>IF(ISBLANK(#REF!),"",#REF!)</f>
        <v>#REF!</v>
      </c>
      <c r="E139" s="163" t="e">
        <f>IF(ISBLANK(#REF!),"",#REF!)</f>
        <v>#REF!</v>
      </c>
      <c r="F139" s="163" t="e">
        <f>IF(ISBLANK(#REF!),"",#REF!)</f>
        <v>#REF!</v>
      </c>
      <c r="G139" s="163" t="e">
        <f>IF(ISBLANK(#REF!),"",#REF!)</f>
        <v>#REF!</v>
      </c>
      <c r="H139" s="163" t="e">
        <f>IF(ISBLANK(#REF!),"",#REF!)</f>
        <v>#REF!</v>
      </c>
      <c r="I139" s="163" t="e">
        <f>IF(ISBLANK(#REF!),"",#REF!)</f>
        <v>#REF!</v>
      </c>
      <c r="J139" s="163" t="e">
        <f>IF(ISBLANK(#REF!),"",#REF!)</f>
        <v>#REF!</v>
      </c>
      <c r="K139" s="104"/>
      <c r="L139" s="285"/>
      <c r="M139" s="163" t="e">
        <f>IF(ISBLANK(#REF!),"",#REF!)</f>
        <v>#REF!</v>
      </c>
      <c r="N139" s="165" t="e">
        <f>IF(ISBLANK(#REF!),"",#REF!)</f>
        <v>#REF!</v>
      </c>
      <c r="O139" s="165" t="e">
        <f>IF(ISBLANK(#REF!),"",#REF!)</f>
        <v>#REF!</v>
      </c>
      <c r="P139" s="165" t="e">
        <f>IF(ISBLANK(#REF!),"",#REF!)</f>
        <v>#REF!</v>
      </c>
      <c r="Q139" s="166" t="e">
        <f>IF(ISBLANK(#REF!),"",#REF!)</f>
        <v>#REF!</v>
      </c>
      <c r="R139" s="167" t="str">
        <f>IF(ISBLANK(#REF!),"",IFERROR((VLOOKUP(#REF!,TAB_C0220,2,0)),""))</f>
        <v/>
      </c>
      <c r="S139" s="165" t="e">
        <f>IF(ISBLANK(#REF!),"",#REF!)</f>
        <v>#REF!</v>
      </c>
      <c r="T139" s="165" t="e">
        <f>IF(ISBLANK(#REF!),"",#REF!)</f>
        <v>#REF!</v>
      </c>
      <c r="U139" s="165" t="e">
        <f>IF(ISBLANK(#REF!),"",#REF!)</f>
        <v>#REF!</v>
      </c>
      <c r="V139" s="168" t="str">
        <f>IF(ISBLANK(#REF!),"",IFERROR((VLOOKUP(#REF!,TAB_C0260,2,0)),""))</f>
        <v/>
      </c>
    </row>
    <row r="140" spans="1:22" x14ac:dyDescent="0.2">
      <c r="A140" s="84"/>
      <c r="B140" s="285" t="str">
        <f t="shared" si="7"/>
        <v/>
      </c>
      <c r="C140" s="163" t="e">
        <f>IF(ISBLANK(#REF!),"",#REF!)</f>
        <v>#REF!</v>
      </c>
      <c r="D140" s="163" t="e">
        <f>IF(ISBLANK(#REF!),"",#REF!)</f>
        <v>#REF!</v>
      </c>
      <c r="E140" s="163" t="e">
        <f>IF(ISBLANK(#REF!),"",#REF!)</f>
        <v>#REF!</v>
      </c>
      <c r="F140" s="163" t="e">
        <f>IF(ISBLANK(#REF!),"",#REF!)</f>
        <v>#REF!</v>
      </c>
      <c r="G140" s="163" t="e">
        <f>IF(ISBLANK(#REF!),"",#REF!)</f>
        <v>#REF!</v>
      </c>
      <c r="H140" s="163" t="e">
        <f>IF(ISBLANK(#REF!),"",#REF!)</f>
        <v>#REF!</v>
      </c>
      <c r="I140" s="163" t="e">
        <f>IF(ISBLANK(#REF!),"",#REF!)</f>
        <v>#REF!</v>
      </c>
      <c r="J140" s="163" t="e">
        <f>IF(ISBLANK(#REF!),"",#REF!)</f>
        <v>#REF!</v>
      </c>
      <c r="K140" s="104"/>
      <c r="L140" s="285"/>
      <c r="M140" s="163" t="e">
        <f>IF(ISBLANK(#REF!),"",#REF!)</f>
        <v>#REF!</v>
      </c>
      <c r="N140" s="165" t="e">
        <f>IF(ISBLANK(#REF!),"",#REF!)</f>
        <v>#REF!</v>
      </c>
      <c r="O140" s="165" t="e">
        <f>IF(ISBLANK(#REF!),"",#REF!)</f>
        <v>#REF!</v>
      </c>
      <c r="P140" s="165" t="e">
        <f>IF(ISBLANK(#REF!),"",#REF!)</f>
        <v>#REF!</v>
      </c>
      <c r="Q140" s="166" t="e">
        <f>IF(ISBLANK(#REF!),"",#REF!)</f>
        <v>#REF!</v>
      </c>
      <c r="R140" s="167" t="str">
        <f>IF(ISBLANK(#REF!),"",IFERROR((VLOOKUP(#REF!,TAB_C0220,2,0)),""))</f>
        <v/>
      </c>
      <c r="S140" s="165" t="e">
        <f>IF(ISBLANK(#REF!),"",#REF!)</f>
        <v>#REF!</v>
      </c>
      <c r="T140" s="165" t="e">
        <f>IF(ISBLANK(#REF!),"",#REF!)</f>
        <v>#REF!</v>
      </c>
      <c r="U140" s="165" t="e">
        <f>IF(ISBLANK(#REF!),"",#REF!)</f>
        <v>#REF!</v>
      </c>
      <c r="V140" s="168" t="str">
        <f>IF(ISBLANK(#REF!),"",IFERROR((VLOOKUP(#REF!,TAB_C0260,2,0)),""))</f>
        <v/>
      </c>
    </row>
    <row r="141" spans="1:22" x14ac:dyDescent="0.2">
      <c r="A141" s="84"/>
      <c r="B141" s="285" t="str">
        <f t="shared" ref="B141:B169" si="8">IF(B140&lt;$B$4,B140+1,"")</f>
        <v/>
      </c>
      <c r="C141" s="163" t="e">
        <f>IF(ISBLANK(#REF!),"",#REF!)</f>
        <v>#REF!</v>
      </c>
      <c r="D141" s="163" t="e">
        <f>IF(ISBLANK(#REF!),"",#REF!)</f>
        <v>#REF!</v>
      </c>
      <c r="E141" s="163" t="e">
        <f>IF(ISBLANK(#REF!),"",#REF!)</f>
        <v>#REF!</v>
      </c>
      <c r="F141" s="163" t="e">
        <f>IF(ISBLANK(#REF!),"",#REF!)</f>
        <v>#REF!</v>
      </c>
      <c r="G141" s="163" t="e">
        <f>IF(ISBLANK(#REF!),"",#REF!)</f>
        <v>#REF!</v>
      </c>
      <c r="H141" s="163" t="e">
        <f>IF(ISBLANK(#REF!),"",#REF!)</f>
        <v>#REF!</v>
      </c>
      <c r="I141" s="163" t="e">
        <f>IF(ISBLANK(#REF!),"",#REF!)</f>
        <v>#REF!</v>
      </c>
      <c r="J141" s="163" t="e">
        <f>IF(ISBLANK(#REF!),"",#REF!)</f>
        <v>#REF!</v>
      </c>
      <c r="K141" s="104"/>
      <c r="L141" s="285"/>
      <c r="M141" s="163" t="e">
        <f>IF(ISBLANK(#REF!),"",#REF!)</f>
        <v>#REF!</v>
      </c>
      <c r="N141" s="165" t="e">
        <f>IF(ISBLANK(#REF!),"",#REF!)</f>
        <v>#REF!</v>
      </c>
      <c r="O141" s="165" t="e">
        <f>IF(ISBLANK(#REF!),"",#REF!)</f>
        <v>#REF!</v>
      </c>
      <c r="P141" s="165" t="e">
        <f>IF(ISBLANK(#REF!),"",#REF!)</f>
        <v>#REF!</v>
      </c>
      <c r="Q141" s="166" t="e">
        <f>IF(ISBLANK(#REF!),"",#REF!)</f>
        <v>#REF!</v>
      </c>
      <c r="R141" s="167" t="str">
        <f>IF(ISBLANK(#REF!),"",IFERROR((VLOOKUP(#REF!,TAB_C0220,2,0)),""))</f>
        <v/>
      </c>
      <c r="S141" s="165" t="e">
        <f>IF(ISBLANK(#REF!),"",#REF!)</f>
        <v>#REF!</v>
      </c>
      <c r="T141" s="165" t="e">
        <f>IF(ISBLANK(#REF!),"",#REF!)</f>
        <v>#REF!</v>
      </c>
      <c r="U141" s="165" t="e">
        <f>IF(ISBLANK(#REF!),"",#REF!)</f>
        <v>#REF!</v>
      </c>
      <c r="V141" s="168" t="str">
        <f>IF(ISBLANK(#REF!),"",IFERROR((VLOOKUP(#REF!,TAB_C0260,2,0)),""))</f>
        <v/>
      </c>
    </row>
    <row r="142" spans="1:22" x14ac:dyDescent="0.2">
      <c r="A142" s="84"/>
      <c r="B142" s="285" t="str">
        <f t="shared" si="8"/>
        <v/>
      </c>
      <c r="C142" s="163" t="e">
        <f>IF(ISBLANK(#REF!),"",#REF!)</f>
        <v>#REF!</v>
      </c>
      <c r="D142" s="163" t="e">
        <f>IF(ISBLANK(#REF!),"",#REF!)</f>
        <v>#REF!</v>
      </c>
      <c r="E142" s="163" t="e">
        <f>IF(ISBLANK(#REF!),"",#REF!)</f>
        <v>#REF!</v>
      </c>
      <c r="F142" s="163" t="e">
        <f>IF(ISBLANK(#REF!),"",#REF!)</f>
        <v>#REF!</v>
      </c>
      <c r="G142" s="163" t="e">
        <f>IF(ISBLANK(#REF!),"",#REF!)</f>
        <v>#REF!</v>
      </c>
      <c r="H142" s="163" t="e">
        <f>IF(ISBLANK(#REF!),"",#REF!)</f>
        <v>#REF!</v>
      </c>
      <c r="I142" s="163" t="e">
        <f>IF(ISBLANK(#REF!),"",#REF!)</f>
        <v>#REF!</v>
      </c>
      <c r="J142" s="163" t="e">
        <f>IF(ISBLANK(#REF!),"",#REF!)</f>
        <v>#REF!</v>
      </c>
      <c r="K142" s="104"/>
      <c r="L142" s="285"/>
      <c r="M142" s="163" t="e">
        <f>IF(ISBLANK(#REF!),"",#REF!)</f>
        <v>#REF!</v>
      </c>
      <c r="N142" s="165" t="e">
        <f>IF(ISBLANK(#REF!),"",#REF!)</f>
        <v>#REF!</v>
      </c>
      <c r="O142" s="165" t="e">
        <f>IF(ISBLANK(#REF!),"",#REF!)</f>
        <v>#REF!</v>
      </c>
      <c r="P142" s="165" t="e">
        <f>IF(ISBLANK(#REF!),"",#REF!)</f>
        <v>#REF!</v>
      </c>
      <c r="Q142" s="166" t="e">
        <f>IF(ISBLANK(#REF!),"",#REF!)</f>
        <v>#REF!</v>
      </c>
      <c r="R142" s="167" t="str">
        <f>IF(ISBLANK(#REF!),"",IFERROR((VLOOKUP(#REF!,TAB_C0220,2,0)),""))</f>
        <v/>
      </c>
      <c r="S142" s="165" t="e">
        <f>IF(ISBLANK(#REF!),"",#REF!)</f>
        <v>#REF!</v>
      </c>
      <c r="T142" s="165" t="e">
        <f>IF(ISBLANK(#REF!),"",#REF!)</f>
        <v>#REF!</v>
      </c>
      <c r="U142" s="165" t="e">
        <f>IF(ISBLANK(#REF!),"",#REF!)</f>
        <v>#REF!</v>
      </c>
      <c r="V142" s="168" t="str">
        <f>IF(ISBLANK(#REF!),"",IFERROR((VLOOKUP(#REF!,TAB_C0260,2,0)),""))</f>
        <v/>
      </c>
    </row>
    <row r="143" spans="1:22" x14ac:dyDescent="0.2">
      <c r="A143" s="84"/>
      <c r="B143" s="285" t="str">
        <f t="shared" si="8"/>
        <v/>
      </c>
      <c r="C143" s="163" t="e">
        <f>IF(ISBLANK(#REF!),"",#REF!)</f>
        <v>#REF!</v>
      </c>
      <c r="D143" s="163" t="e">
        <f>IF(ISBLANK(#REF!),"",#REF!)</f>
        <v>#REF!</v>
      </c>
      <c r="E143" s="163" t="e">
        <f>IF(ISBLANK(#REF!),"",#REF!)</f>
        <v>#REF!</v>
      </c>
      <c r="F143" s="163" t="e">
        <f>IF(ISBLANK(#REF!),"",#REF!)</f>
        <v>#REF!</v>
      </c>
      <c r="G143" s="163" t="e">
        <f>IF(ISBLANK(#REF!),"",#REF!)</f>
        <v>#REF!</v>
      </c>
      <c r="H143" s="163" t="e">
        <f>IF(ISBLANK(#REF!),"",#REF!)</f>
        <v>#REF!</v>
      </c>
      <c r="I143" s="163" t="e">
        <f>IF(ISBLANK(#REF!),"",#REF!)</f>
        <v>#REF!</v>
      </c>
      <c r="J143" s="163" t="e">
        <f>IF(ISBLANK(#REF!),"",#REF!)</f>
        <v>#REF!</v>
      </c>
      <c r="K143" s="104"/>
      <c r="L143" s="285"/>
      <c r="M143" s="163" t="e">
        <f>IF(ISBLANK(#REF!),"",#REF!)</f>
        <v>#REF!</v>
      </c>
      <c r="N143" s="165" t="e">
        <f>IF(ISBLANK(#REF!),"",#REF!)</f>
        <v>#REF!</v>
      </c>
      <c r="O143" s="165" t="e">
        <f>IF(ISBLANK(#REF!),"",#REF!)</f>
        <v>#REF!</v>
      </c>
      <c r="P143" s="165" t="e">
        <f>IF(ISBLANK(#REF!),"",#REF!)</f>
        <v>#REF!</v>
      </c>
      <c r="Q143" s="166" t="e">
        <f>IF(ISBLANK(#REF!),"",#REF!)</f>
        <v>#REF!</v>
      </c>
      <c r="R143" s="167" t="str">
        <f>IF(ISBLANK(#REF!),"",IFERROR((VLOOKUP(#REF!,TAB_C0220,2,0)),""))</f>
        <v/>
      </c>
      <c r="S143" s="165" t="e">
        <f>IF(ISBLANK(#REF!),"",#REF!)</f>
        <v>#REF!</v>
      </c>
      <c r="T143" s="165" t="e">
        <f>IF(ISBLANK(#REF!),"",#REF!)</f>
        <v>#REF!</v>
      </c>
      <c r="U143" s="165" t="e">
        <f>IF(ISBLANK(#REF!),"",#REF!)</f>
        <v>#REF!</v>
      </c>
      <c r="V143" s="168" t="str">
        <f>IF(ISBLANK(#REF!),"",IFERROR((VLOOKUP(#REF!,TAB_C0260,2,0)),""))</f>
        <v/>
      </c>
    </row>
    <row r="144" spans="1:22" x14ac:dyDescent="0.2">
      <c r="A144" s="84"/>
      <c r="B144" s="285" t="str">
        <f t="shared" si="8"/>
        <v/>
      </c>
      <c r="C144" s="163" t="e">
        <f>IF(ISBLANK(#REF!),"",#REF!)</f>
        <v>#REF!</v>
      </c>
      <c r="D144" s="163" t="e">
        <f>IF(ISBLANK(#REF!),"",#REF!)</f>
        <v>#REF!</v>
      </c>
      <c r="E144" s="163" t="e">
        <f>IF(ISBLANK(#REF!),"",#REF!)</f>
        <v>#REF!</v>
      </c>
      <c r="F144" s="163" t="e">
        <f>IF(ISBLANK(#REF!),"",#REF!)</f>
        <v>#REF!</v>
      </c>
      <c r="G144" s="163" t="e">
        <f>IF(ISBLANK(#REF!),"",#REF!)</f>
        <v>#REF!</v>
      </c>
      <c r="H144" s="163" t="e">
        <f>IF(ISBLANK(#REF!),"",#REF!)</f>
        <v>#REF!</v>
      </c>
      <c r="I144" s="163" t="e">
        <f>IF(ISBLANK(#REF!),"",#REF!)</f>
        <v>#REF!</v>
      </c>
      <c r="J144" s="163" t="e">
        <f>IF(ISBLANK(#REF!),"",#REF!)</f>
        <v>#REF!</v>
      </c>
      <c r="K144" s="104"/>
      <c r="L144" s="285"/>
      <c r="M144" s="163" t="e">
        <f>IF(ISBLANK(#REF!),"",#REF!)</f>
        <v>#REF!</v>
      </c>
      <c r="N144" s="165" t="e">
        <f>IF(ISBLANK(#REF!),"",#REF!)</f>
        <v>#REF!</v>
      </c>
      <c r="O144" s="165" t="e">
        <f>IF(ISBLANK(#REF!),"",#REF!)</f>
        <v>#REF!</v>
      </c>
      <c r="P144" s="165" t="e">
        <f>IF(ISBLANK(#REF!),"",#REF!)</f>
        <v>#REF!</v>
      </c>
      <c r="Q144" s="166" t="e">
        <f>IF(ISBLANK(#REF!),"",#REF!)</f>
        <v>#REF!</v>
      </c>
      <c r="R144" s="167" t="str">
        <f>IF(ISBLANK(#REF!),"",IFERROR((VLOOKUP(#REF!,TAB_C0220,2,0)),""))</f>
        <v/>
      </c>
      <c r="S144" s="165" t="e">
        <f>IF(ISBLANK(#REF!),"",#REF!)</f>
        <v>#REF!</v>
      </c>
      <c r="T144" s="165" t="e">
        <f>IF(ISBLANK(#REF!),"",#REF!)</f>
        <v>#REF!</v>
      </c>
      <c r="U144" s="165" t="e">
        <f>IF(ISBLANK(#REF!),"",#REF!)</f>
        <v>#REF!</v>
      </c>
      <c r="V144" s="168" t="str">
        <f>IF(ISBLANK(#REF!),"",IFERROR((VLOOKUP(#REF!,TAB_C0260,2,0)),""))</f>
        <v/>
      </c>
    </row>
    <row r="145" spans="1:22" x14ac:dyDescent="0.2">
      <c r="A145" s="84"/>
      <c r="B145" s="285" t="str">
        <f t="shared" si="8"/>
        <v/>
      </c>
      <c r="C145" s="163" t="e">
        <f>IF(ISBLANK(#REF!),"",#REF!)</f>
        <v>#REF!</v>
      </c>
      <c r="D145" s="163" t="e">
        <f>IF(ISBLANK(#REF!),"",#REF!)</f>
        <v>#REF!</v>
      </c>
      <c r="E145" s="163" t="e">
        <f>IF(ISBLANK(#REF!),"",#REF!)</f>
        <v>#REF!</v>
      </c>
      <c r="F145" s="163" t="e">
        <f>IF(ISBLANK(#REF!),"",#REF!)</f>
        <v>#REF!</v>
      </c>
      <c r="G145" s="163" t="e">
        <f>IF(ISBLANK(#REF!),"",#REF!)</f>
        <v>#REF!</v>
      </c>
      <c r="H145" s="163" t="e">
        <f>IF(ISBLANK(#REF!),"",#REF!)</f>
        <v>#REF!</v>
      </c>
      <c r="I145" s="163" t="e">
        <f>IF(ISBLANK(#REF!),"",#REF!)</f>
        <v>#REF!</v>
      </c>
      <c r="J145" s="163" t="e">
        <f>IF(ISBLANK(#REF!),"",#REF!)</f>
        <v>#REF!</v>
      </c>
      <c r="K145" s="104"/>
      <c r="L145" s="285"/>
      <c r="M145" s="163" t="e">
        <f>IF(ISBLANK(#REF!),"",#REF!)</f>
        <v>#REF!</v>
      </c>
      <c r="N145" s="165" t="e">
        <f>IF(ISBLANK(#REF!),"",#REF!)</f>
        <v>#REF!</v>
      </c>
      <c r="O145" s="165" t="e">
        <f>IF(ISBLANK(#REF!),"",#REF!)</f>
        <v>#REF!</v>
      </c>
      <c r="P145" s="165" t="e">
        <f>IF(ISBLANK(#REF!),"",#REF!)</f>
        <v>#REF!</v>
      </c>
      <c r="Q145" s="166" t="e">
        <f>IF(ISBLANK(#REF!),"",#REF!)</f>
        <v>#REF!</v>
      </c>
      <c r="R145" s="167" t="str">
        <f>IF(ISBLANK(#REF!),"",IFERROR((VLOOKUP(#REF!,TAB_C0220,2,0)),""))</f>
        <v/>
      </c>
      <c r="S145" s="165" t="e">
        <f>IF(ISBLANK(#REF!),"",#REF!)</f>
        <v>#REF!</v>
      </c>
      <c r="T145" s="165" t="e">
        <f>IF(ISBLANK(#REF!),"",#REF!)</f>
        <v>#REF!</v>
      </c>
      <c r="U145" s="165" t="e">
        <f>IF(ISBLANK(#REF!),"",#REF!)</f>
        <v>#REF!</v>
      </c>
      <c r="V145" s="168" t="str">
        <f>IF(ISBLANK(#REF!),"",IFERROR((VLOOKUP(#REF!,TAB_C0260,2,0)),""))</f>
        <v/>
      </c>
    </row>
    <row r="146" spans="1:22" x14ac:dyDescent="0.2">
      <c r="A146" s="84"/>
      <c r="B146" s="285" t="str">
        <f t="shared" si="8"/>
        <v/>
      </c>
      <c r="C146" s="163" t="e">
        <f>IF(ISBLANK(#REF!),"",#REF!)</f>
        <v>#REF!</v>
      </c>
      <c r="D146" s="163" t="e">
        <f>IF(ISBLANK(#REF!),"",#REF!)</f>
        <v>#REF!</v>
      </c>
      <c r="E146" s="163" t="e">
        <f>IF(ISBLANK(#REF!),"",#REF!)</f>
        <v>#REF!</v>
      </c>
      <c r="F146" s="163" t="e">
        <f>IF(ISBLANK(#REF!),"",#REF!)</f>
        <v>#REF!</v>
      </c>
      <c r="G146" s="163" t="e">
        <f>IF(ISBLANK(#REF!),"",#REF!)</f>
        <v>#REF!</v>
      </c>
      <c r="H146" s="163" t="e">
        <f>IF(ISBLANK(#REF!),"",#REF!)</f>
        <v>#REF!</v>
      </c>
      <c r="I146" s="163" t="e">
        <f>IF(ISBLANK(#REF!),"",#REF!)</f>
        <v>#REF!</v>
      </c>
      <c r="J146" s="163" t="e">
        <f>IF(ISBLANK(#REF!),"",#REF!)</f>
        <v>#REF!</v>
      </c>
      <c r="K146" s="104"/>
      <c r="L146" s="285"/>
      <c r="M146" s="163" t="e">
        <f>IF(ISBLANK(#REF!),"",#REF!)</f>
        <v>#REF!</v>
      </c>
      <c r="N146" s="165" t="e">
        <f>IF(ISBLANK(#REF!),"",#REF!)</f>
        <v>#REF!</v>
      </c>
      <c r="O146" s="165" t="e">
        <f>IF(ISBLANK(#REF!),"",#REF!)</f>
        <v>#REF!</v>
      </c>
      <c r="P146" s="165" t="e">
        <f>IF(ISBLANK(#REF!),"",#REF!)</f>
        <v>#REF!</v>
      </c>
      <c r="Q146" s="166" t="e">
        <f>IF(ISBLANK(#REF!),"",#REF!)</f>
        <v>#REF!</v>
      </c>
      <c r="R146" s="167" t="str">
        <f>IF(ISBLANK(#REF!),"",IFERROR((VLOOKUP(#REF!,TAB_C0220,2,0)),""))</f>
        <v/>
      </c>
      <c r="S146" s="165" t="e">
        <f>IF(ISBLANK(#REF!),"",#REF!)</f>
        <v>#REF!</v>
      </c>
      <c r="T146" s="165" t="e">
        <f>IF(ISBLANK(#REF!),"",#REF!)</f>
        <v>#REF!</v>
      </c>
      <c r="U146" s="165" t="e">
        <f>IF(ISBLANK(#REF!),"",#REF!)</f>
        <v>#REF!</v>
      </c>
      <c r="V146" s="168" t="str">
        <f>IF(ISBLANK(#REF!),"",IFERROR((VLOOKUP(#REF!,TAB_C0260,2,0)),""))</f>
        <v/>
      </c>
    </row>
    <row r="147" spans="1:22" x14ac:dyDescent="0.2">
      <c r="A147" s="84"/>
      <c r="B147" s="285" t="str">
        <f t="shared" si="8"/>
        <v/>
      </c>
      <c r="C147" s="163" t="e">
        <f>IF(ISBLANK(#REF!),"",#REF!)</f>
        <v>#REF!</v>
      </c>
      <c r="D147" s="163" t="e">
        <f>IF(ISBLANK(#REF!),"",#REF!)</f>
        <v>#REF!</v>
      </c>
      <c r="E147" s="163" t="e">
        <f>IF(ISBLANK(#REF!),"",#REF!)</f>
        <v>#REF!</v>
      </c>
      <c r="F147" s="163" t="e">
        <f>IF(ISBLANK(#REF!),"",#REF!)</f>
        <v>#REF!</v>
      </c>
      <c r="G147" s="163" t="e">
        <f>IF(ISBLANK(#REF!),"",#REF!)</f>
        <v>#REF!</v>
      </c>
      <c r="H147" s="163" t="e">
        <f>IF(ISBLANK(#REF!),"",#REF!)</f>
        <v>#REF!</v>
      </c>
      <c r="I147" s="163" t="e">
        <f>IF(ISBLANK(#REF!),"",#REF!)</f>
        <v>#REF!</v>
      </c>
      <c r="J147" s="163" t="e">
        <f>IF(ISBLANK(#REF!),"",#REF!)</f>
        <v>#REF!</v>
      </c>
      <c r="K147" s="104"/>
      <c r="L147" s="285"/>
      <c r="M147" s="163" t="e">
        <f>IF(ISBLANK(#REF!),"",#REF!)</f>
        <v>#REF!</v>
      </c>
      <c r="N147" s="165" t="e">
        <f>IF(ISBLANK(#REF!),"",#REF!)</f>
        <v>#REF!</v>
      </c>
      <c r="O147" s="165" t="e">
        <f>IF(ISBLANK(#REF!),"",#REF!)</f>
        <v>#REF!</v>
      </c>
      <c r="P147" s="165" t="e">
        <f>IF(ISBLANK(#REF!),"",#REF!)</f>
        <v>#REF!</v>
      </c>
      <c r="Q147" s="166" t="e">
        <f>IF(ISBLANK(#REF!),"",#REF!)</f>
        <v>#REF!</v>
      </c>
      <c r="R147" s="167" t="str">
        <f>IF(ISBLANK(#REF!),"",IFERROR((VLOOKUP(#REF!,TAB_C0220,2,0)),""))</f>
        <v/>
      </c>
      <c r="S147" s="165" t="e">
        <f>IF(ISBLANK(#REF!),"",#REF!)</f>
        <v>#REF!</v>
      </c>
      <c r="T147" s="165" t="e">
        <f>IF(ISBLANK(#REF!),"",#REF!)</f>
        <v>#REF!</v>
      </c>
      <c r="U147" s="165" t="e">
        <f>IF(ISBLANK(#REF!),"",#REF!)</f>
        <v>#REF!</v>
      </c>
      <c r="V147" s="168" t="str">
        <f>IF(ISBLANK(#REF!),"",IFERROR((VLOOKUP(#REF!,TAB_C0260,2,0)),""))</f>
        <v/>
      </c>
    </row>
    <row r="148" spans="1:22" x14ac:dyDescent="0.2">
      <c r="A148" s="84"/>
      <c r="B148" s="285" t="str">
        <f t="shared" si="8"/>
        <v/>
      </c>
      <c r="C148" s="163" t="e">
        <f>IF(ISBLANK(#REF!),"",#REF!)</f>
        <v>#REF!</v>
      </c>
      <c r="D148" s="163" t="e">
        <f>IF(ISBLANK(#REF!),"",#REF!)</f>
        <v>#REF!</v>
      </c>
      <c r="E148" s="163" t="e">
        <f>IF(ISBLANK(#REF!),"",#REF!)</f>
        <v>#REF!</v>
      </c>
      <c r="F148" s="163" t="e">
        <f>IF(ISBLANK(#REF!),"",#REF!)</f>
        <v>#REF!</v>
      </c>
      <c r="G148" s="163" t="e">
        <f>IF(ISBLANK(#REF!),"",#REF!)</f>
        <v>#REF!</v>
      </c>
      <c r="H148" s="163" t="e">
        <f>IF(ISBLANK(#REF!),"",#REF!)</f>
        <v>#REF!</v>
      </c>
      <c r="I148" s="163" t="e">
        <f>IF(ISBLANK(#REF!),"",#REF!)</f>
        <v>#REF!</v>
      </c>
      <c r="J148" s="163" t="e">
        <f>IF(ISBLANK(#REF!),"",#REF!)</f>
        <v>#REF!</v>
      </c>
      <c r="K148" s="104"/>
      <c r="L148" s="285"/>
      <c r="M148" s="163" t="e">
        <f>IF(ISBLANK(#REF!),"",#REF!)</f>
        <v>#REF!</v>
      </c>
      <c r="N148" s="165" t="e">
        <f>IF(ISBLANK(#REF!),"",#REF!)</f>
        <v>#REF!</v>
      </c>
      <c r="O148" s="165" t="e">
        <f>IF(ISBLANK(#REF!),"",#REF!)</f>
        <v>#REF!</v>
      </c>
      <c r="P148" s="165" t="e">
        <f>IF(ISBLANK(#REF!),"",#REF!)</f>
        <v>#REF!</v>
      </c>
      <c r="Q148" s="166" t="e">
        <f>IF(ISBLANK(#REF!),"",#REF!)</f>
        <v>#REF!</v>
      </c>
      <c r="R148" s="167" t="str">
        <f>IF(ISBLANK(#REF!),"",IFERROR((VLOOKUP(#REF!,TAB_C0220,2,0)),""))</f>
        <v/>
      </c>
      <c r="S148" s="165" t="e">
        <f>IF(ISBLANK(#REF!),"",#REF!)</f>
        <v>#REF!</v>
      </c>
      <c r="T148" s="165" t="e">
        <f>IF(ISBLANK(#REF!),"",#REF!)</f>
        <v>#REF!</v>
      </c>
      <c r="U148" s="165" t="e">
        <f>IF(ISBLANK(#REF!),"",#REF!)</f>
        <v>#REF!</v>
      </c>
      <c r="V148" s="168" t="str">
        <f>IF(ISBLANK(#REF!),"",IFERROR((VLOOKUP(#REF!,TAB_C0260,2,0)),""))</f>
        <v/>
      </c>
    </row>
    <row r="149" spans="1:22" x14ac:dyDescent="0.2">
      <c r="A149" s="84"/>
      <c r="B149" s="285" t="str">
        <f t="shared" si="8"/>
        <v/>
      </c>
      <c r="C149" s="163" t="e">
        <f>IF(ISBLANK(#REF!),"",#REF!)</f>
        <v>#REF!</v>
      </c>
      <c r="D149" s="163" t="e">
        <f>IF(ISBLANK(#REF!),"",#REF!)</f>
        <v>#REF!</v>
      </c>
      <c r="E149" s="163" t="e">
        <f>IF(ISBLANK(#REF!),"",#REF!)</f>
        <v>#REF!</v>
      </c>
      <c r="F149" s="163" t="e">
        <f>IF(ISBLANK(#REF!),"",#REF!)</f>
        <v>#REF!</v>
      </c>
      <c r="G149" s="163" t="e">
        <f>IF(ISBLANK(#REF!),"",#REF!)</f>
        <v>#REF!</v>
      </c>
      <c r="H149" s="163" t="e">
        <f>IF(ISBLANK(#REF!),"",#REF!)</f>
        <v>#REF!</v>
      </c>
      <c r="I149" s="163" t="e">
        <f>IF(ISBLANK(#REF!),"",#REF!)</f>
        <v>#REF!</v>
      </c>
      <c r="J149" s="163" t="e">
        <f>IF(ISBLANK(#REF!),"",#REF!)</f>
        <v>#REF!</v>
      </c>
      <c r="K149" s="104"/>
      <c r="L149" s="285"/>
      <c r="M149" s="163" t="e">
        <f>IF(ISBLANK(#REF!),"",#REF!)</f>
        <v>#REF!</v>
      </c>
      <c r="N149" s="165" t="e">
        <f>IF(ISBLANK(#REF!),"",#REF!)</f>
        <v>#REF!</v>
      </c>
      <c r="O149" s="165" t="e">
        <f>IF(ISBLANK(#REF!),"",#REF!)</f>
        <v>#REF!</v>
      </c>
      <c r="P149" s="165" t="e">
        <f>IF(ISBLANK(#REF!),"",#REF!)</f>
        <v>#REF!</v>
      </c>
      <c r="Q149" s="166" t="e">
        <f>IF(ISBLANK(#REF!),"",#REF!)</f>
        <v>#REF!</v>
      </c>
      <c r="R149" s="167" t="str">
        <f>IF(ISBLANK(#REF!),"",IFERROR((VLOOKUP(#REF!,TAB_C0220,2,0)),""))</f>
        <v/>
      </c>
      <c r="S149" s="165" t="e">
        <f>IF(ISBLANK(#REF!),"",#REF!)</f>
        <v>#REF!</v>
      </c>
      <c r="T149" s="165" t="e">
        <f>IF(ISBLANK(#REF!),"",#REF!)</f>
        <v>#REF!</v>
      </c>
      <c r="U149" s="165" t="e">
        <f>IF(ISBLANK(#REF!),"",#REF!)</f>
        <v>#REF!</v>
      </c>
      <c r="V149" s="168" t="str">
        <f>IF(ISBLANK(#REF!),"",IFERROR((VLOOKUP(#REF!,TAB_C0260,2,0)),""))</f>
        <v/>
      </c>
    </row>
    <row r="150" spans="1:22" x14ac:dyDescent="0.2">
      <c r="A150" s="84"/>
      <c r="B150" s="285" t="str">
        <f t="shared" si="8"/>
        <v/>
      </c>
      <c r="C150" s="163" t="e">
        <f>IF(ISBLANK(#REF!),"",#REF!)</f>
        <v>#REF!</v>
      </c>
      <c r="D150" s="163" t="e">
        <f>IF(ISBLANK(#REF!),"",#REF!)</f>
        <v>#REF!</v>
      </c>
      <c r="E150" s="163" t="e">
        <f>IF(ISBLANK(#REF!),"",#REF!)</f>
        <v>#REF!</v>
      </c>
      <c r="F150" s="163" t="e">
        <f>IF(ISBLANK(#REF!),"",#REF!)</f>
        <v>#REF!</v>
      </c>
      <c r="G150" s="163" t="e">
        <f>IF(ISBLANK(#REF!),"",#REF!)</f>
        <v>#REF!</v>
      </c>
      <c r="H150" s="163" t="e">
        <f>IF(ISBLANK(#REF!),"",#REF!)</f>
        <v>#REF!</v>
      </c>
      <c r="I150" s="163" t="e">
        <f>IF(ISBLANK(#REF!),"",#REF!)</f>
        <v>#REF!</v>
      </c>
      <c r="J150" s="163" t="e">
        <f>IF(ISBLANK(#REF!),"",#REF!)</f>
        <v>#REF!</v>
      </c>
      <c r="K150" s="104"/>
      <c r="L150" s="285"/>
      <c r="M150" s="163" t="e">
        <f>IF(ISBLANK(#REF!),"",#REF!)</f>
        <v>#REF!</v>
      </c>
      <c r="N150" s="165" t="e">
        <f>IF(ISBLANK(#REF!),"",#REF!)</f>
        <v>#REF!</v>
      </c>
      <c r="O150" s="165" t="e">
        <f>IF(ISBLANK(#REF!),"",#REF!)</f>
        <v>#REF!</v>
      </c>
      <c r="P150" s="165" t="e">
        <f>IF(ISBLANK(#REF!),"",#REF!)</f>
        <v>#REF!</v>
      </c>
      <c r="Q150" s="166" t="e">
        <f>IF(ISBLANK(#REF!),"",#REF!)</f>
        <v>#REF!</v>
      </c>
      <c r="R150" s="167" t="str">
        <f>IF(ISBLANK(#REF!),"",IFERROR((VLOOKUP(#REF!,TAB_C0220,2,0)),""))</f>
        <v/>
      </c>
      <c r="S150" s="165" t="e">
        <f>IF(ISBLANK(#REF!),"",#REF!)</f>
        <v>#REF!</v>
      </c>
      <c r="T150" s="165" t="e">
        <f>IF(ISBLANK(#REF!),"",#REF!)</f>
        <v>#REF!</v>
      </c>
      <c r="U150" s="165" t="e">
        <f>IF(ISBLANK(#REF!),"",#REF!)</f>
        <v>#REF!</v>
      </c>
      <c r="V150" s="168" t="str">
        <f>IF(ISBLANK(#REF!),"",IFERROR((VLOOKUP(#REF!,TAB_C0260,2,0)),""))</f>
        <v/>
      </c>
    </row>
    <row r="151" spans="1:22" x14ac:dyDescent="0.2">
      <c r="A151" s="84"/>
      <c r="B151" s="285" t="str">
        <f t="shared" si="8"/>
        <v/>
      </c>
      <c r="C151" s="163" t="e">
        <f>IF(ISBLANK(#REF!),"",#REF!)</f>
        <v>#REF!</v>
      </c>
      <c r="D151" s="163" t="e">
        <f>IF(ISBLANK(#REF!),"",#REF!)</f>
        <v>#REF!</v>
      </c>
      <c r="E151" s="163" t="e">
        <f>IF(ISBLANK(#REF!),"",#REF!)</f>
        <v>#REF!</v>
      </c>
      <c r="F151" s="163" t="e">
        <f>IF(ISBLANK(#REF!),"",#REF!)</f>
        <v>#REF!</v>
      </c>
      <c r="G151" s="163" t="e">
        <f>IF(ISBLANK(#REF!),"",#REF!)</f>
        <v>#REF!</v>
      </c>
      <c r="H151" s="163" t="e">
        <f>IF(ISBLANK(#REF!),"",#REF!)</f>
        <v>#REF!</v>
      </c>
      <c r="I151" s="163" t="e">
        <f>IF(ISBLANK(#REF!),"",#REF!)</f>
        <v>#REF!</v>
      </c>
      <c r="J151" s="163" t="e">
        <f>IF(ISBLANK(#REF!),"",#REF!)</f>
        <v>#REF!</v>
      </c>
      <c r="K151" s="104"/>
      <c r="L151" s="285"/>
      <c r="M151" s="163" t="e">
        <f>IF(ISBLANK(#REF!),"",#REF!)</f>
        <v>#REF!</v>
      </c>
      <c r="N151" s="165" t="e">
        <f>IF(ISBLANK(#REF!),"",#REF!)</f>
        <v>#REF!</v>
      </c>
      <c r="O151" s="165" t="e">
        <f>IF(ISBLANK(#REF!),"",#REF!)</f>
        <v>#REF!</v>
      </c>
      <c r="P151" s="165" t="e">
        <f>IF(ISBLANK(#REF!),"",#REF!)</f>
        <v>#REF!</v>
      </c>
      <c r="Q151" s="166" t="e">
        <f>IF(ISBLANK(#REF!),"",#REF!)</f>
        <v>#REF!</v>
      </c>
      <c r="R151" s="167" t="str">
        <f>IF(ISBLANK(#REF!),"",IFERROR((VLOOKUP(#REF!,TAB_C0220,2,0)),""))</f>
        <v/>
      </c>
      <c r="S151" s="165" t="e">
        <f>IF(ISBLANK(#REF!),"",#REF!)</f>
        <v>#REF!</v>
      </c>
      <c r="T151" s="165" t="e">
        <f>IF(ISBLANK(#REF!),"",#REF!)</f>
        <v>#REF!</v>
      </c>
      <c r="U151" s="165" t="e">
        <f>IF(ISBLANK(#REF!),"",#REF!)</f>
        <v>#REF!</v>
      </c>
      <c r="V151" s="168" t="str">
        <f>IF(ISBLANK(#REF!),"",IFERROR((VLOOKUP(#REF!,TAB_C0260,2,0)),""))</f>
        <v/>
      </c>
    </row>
    <row r="152" spans="1:22" x14ac:dyDescent="0.2">
      <c r="A152" s="84"/>
      <c r="B152" s="285" t="str">
        <f t="shared" si="8"/>
        <v/>
      </c>
      <c r="C152" s="163" t="e">
        <f>IF(ISBLANK(#REF!),"",#REF!)</f>
        <v>#REF!</v>
      </c>
      <c r="D152" s="163" t="e">
        <f>IF(ISBLANK(#REF!),"",#REF!)</f>
        <v>#REF!</v>
      </c>
      <c r="E152" s="163" t="e">
        <f>IF(ISBLANK(#REF!),"",#REF!)</f>
        <v>#REF!</v>
      </c>
      <c r="F152" s="163" t="e">
        <f>IF(ISBLANK(#REF!),"",#REF!)</f>
        <v>#REF!</v>
      </c>
      <c r="G152" s="163" t="e">
        <f>IF(ISBLANK(#REF!),"",#REF!)</f>
        <v>#REF!</v>
      </c>
      <c r="H152" s="163" t="e">
        <f>IF(ISBLANK(#REF!),"",#REF!)</f>
        <v>#REF!</v>
      </c>
      <c r="I152" s="163" t="e">
        <f>IF(ISBLANK(#REF!),"",#REF!)</f>
        <v>#REF!</v>
      </c>
      <c r="J152" s="163" t="e">
        <f>IF(ISBLANK(#REF!),"",#REF!)</f>
        <v>#REF!</v>
      </c>
      <c r="K152" s="104"/>
      <c r="L152" s="285"/>
      <c r="M152" s="163" t="e">
        <f>IF(ISBLANK(#REF!),"",#REF!)</f>
        <v>#REF!</v>
      </c>
      <c r="N152" s="165" t="e">
        <f>IF(ISBLANK(#REF!),"",#REF!)</f>
        <v>#REF!</v>
      </c>
      <c r="O152" s="165" t="e">
        <f>IF(ISBLANK(#REF!),"",#REF!)</f>
        <v>#REF!</v>
      </c>
      <c r="P152" s="165" t="e">
        <f>IF(ISBLANK(#REF!),"",#REF!)</f>
        <v>#REF!</v>
      </c>
      <c r="Q152" s="166" t="e">
        <f>IF(ISBLANK(#REF!),"",#REF!)</f>
        <v>#REF!</v>
      </c>
      <c r="R152" s="167" t="str">
        <f>IF(ISBLANK(#REF!),"",IFERROR((VLOOKUP(#REF!,TAB_C0220,2,0)),""))</f>
        <v/>
      </c>
      <c r="S152" s="165" t="e">
        <f>IF(ISBLANK(#REF!),"",#REF!)</f>
        <v>#REF!</v>
      </c>
      <c r="T152" s="165" t="e">
        <f>IF(ISBLANK(#REF!),"",#REF!)</f>
        <v>#REF!</v>
      </c>
      <c r="U152" s="165" t="e">
        <f>IF(ISBLANK(#REF!),"",#REF!)</f>
        <v>#REF!</v>
      </c>
      <c r="V152" s="168" t="str">
        <f>IF(ISBLANK(#REF!),"",IFERROR((VLOOKUP(#REF!,TAB_C0260,2,0)),""))</f>
        <v/>
      </c>
    </row>
    <row r="153" spans="1:22" x14ac:dyDescent="0.2">
      <c r="A153" s="84"/>
      <c r="B153" s="285" t="str">
        <f t="shared" si="8"/>
        <v/>
      </c>
      <c r="C153" s="163" t="e">
        <f>IF(ISBLANK(#REF!),"",#REF!)</f>
        <v>#REF!</v>
      </c>
      <c r="D153" s="163" t="e">
        <f>IF(ISBLANK(#REF!),"",#REF!)</f>
        <v>#REF!</v>
      </c>
      <c r="E153" s="163" t="e">
        <f>IF(ISBLANK(#REF!),"",#REF!)</f>
        <v>#REF!</v>
      </c>
      <c r="F153" s="163" t="e">
        <f>IF(ISBLANK(#REF!),"",#REF!)</f>
        <v>#REF!</v>
      </c>
      <c r="G153" s="163" t="e">
        <f>IF(ISBLANK(#REF!),"",#REF!)</f>
        <v>#REF!</v>
      </c>
      <c r="H153" s="163" t="e">
        <f>IF(ISBLANK(#REF!),"",#REF!)</f>
        <v>#REF!</v>
      </c>
      <c r="I153" s="163" t="e">
        <f>IF(ISBLANK(#REF!),"",#REF!)</f>
        <v>#REF!</v>
      </c>
      <c r="J153" s="163" t="e">
        <f>IF(ISBLANK(#REF!),"",#REF!)</f>
        <v>#REF!</v>
      </c>
      <c r="K153" s="104"/>
      <c r="L153" s="285"/>
      <c r="M153" s="163" t="e">
        <f>IF(ISBLANK(#REF!),"",#REF!)</f>
        <v>#REF!</v>
      </c>
      <c r="N153" s="165" t="e">
        <f>IF(ISBLANK(#REF!),"",#REF!)</f>
        <v>#REF!</v>
      </c>
      <c r="O153" s="165" t="e">
        <f>IF(ISBLANK(#REF!),"",#REF!)</f>
        <v>#REF!</v>
      </c>
      <c r="P153" s="165" t="e">
        <f>IF(ISBLANK(#REF!),"",#REF!)</f>
        <v>#REF!</v>
      </c>
      <c r="Q153" s="166" t="e">
        <f>IF(ISBLANK(#REF!),"",#REF!)</f>
        <v>#REF!</v>
      </c>
      <c r="R153" s="167" t="str">
        <f>IF(ISBLANK(#REF!),"",IFERROR((VLOOKUP(#REF!,TAB_C0220,2,0)),""))</f>
        <v/>
      </c>
      <c r="S153" s="165" t="e">
        <f>IF(ISBLANK(#REF!),"",#REF!)</f>
        <v>#REF!</v>
      </c>
      <c r="T153" s="165" t="e">
        <f>IF(ISBLANK(#REF!),"",#REF!)</f>
        <v>#REF!</v>
      </c>
      <c r="U153" s="165" t="e">
        <f>IF(ISBLANK(#REF!),"",#REF!)</f>
        <v>#REF!</v>
      </c>
      <c r="V153" s="168" t="str">
        <f>IF(ISBLANK(#REF!),"",IFERROR((VLOOKUP(#REF!,TAB_C0260,2,0)),""))</f>
        <v/>
      </c>
    </row>
    <row r="154" spans="1:22" x14ac:dyDescent="0.2">
      <c r="A154" s="84"/>
      <c r="B154" s="285" t="str">
        <f t="shared" si="8"/>
        <v/>
      </c>
      <c r="C154" s="163" t="e">
        <f>IF(ISBLANK(#REF!),"",#REF!)</f>
        <v>#REF!</v>
      </c>
      <c r="D154" s="163" t="e">
        <f>IF(ISBLANK(#REF!),"",#REF!)</f>
        <v>#REF!</v>
      </c>
      <c r="E154" s="163" t="e">
        <f>IF(ISBLANK(#REF!),"",#REF!)</f>
        <v>#REF!</v>
      </c>
      <c r="F154" s="163" t="e">
        <f>IF(ISBLANK(#REF!),"",#REF!)</f>
        <v>#REF!</v>
      </c>
      <c r="G154" s="163" t="e">
        <f>IF(ISBLANK(#REF!),"",#REF!)</f>
        <v>#REF!</v>
      </c>
      <c r="H154" s="163" t="e">
        <f>IF(ISBLANK(#REF!),"",#REF!)</f>
        <v>#REF!</v>
      </c>
      <c r="I154" s="163" t="e">
        <f>IF(ISBLANK(#REF!),"",#REF!)</f>
        <v>#REF!</v>
      </c>
      <c r="J154" s="163" t="e">
        <f>IF(ISBLANK(#REF!),"",#REF!)</f>
        <v>#REF!</v>
      </c>
      <c r="K154" s="104"/>
      <c r="L154" s="285"/>
      <c r="M154" s="163" t="e">
        <f>IF(ISBLANK(#REF!),"",#REF!)</f>
        <v>#REF!</v>
      </c>
      <c r="N154" s="165" t="e">
        <f>IF(ISBLANK(#REF!),"",#REF!)</f>
        <v>#REF!</v>
      </c>
      <c r="O154" s="165" t="e">
        <f>IF(ISBLANK(#REF!),"",#REF!)</f>
        <v>#REF!</v>
      </c>
      <c r="P154" s="165" t="e">
        <f>IF(ISBLANK(#REF!),"",#REF!)</f>
        <v>#REF!</v>
      </c>
      <c r="Q154" s="166" t="e">
        <f>IF(ISBLANK(#REF!),"",#REF!)</f>
        <v>#REF!</v>
      </c>
      <c r="R154" s="167" t="str">
        <f>IF(ISBLANK(#REF!),"",IFERROR((VLOOKUP(#REF!,TAB_C0220,2,0)),""))</f>
        <v/>
      </c>
      <c r="S154" s="165" t="e">
        <f>IF(ISBLANK(#REF!),"",#REF!)</f>
        <v>#REF!</v>
      </c>
      <c r="T154" s="165" t="e">
        <f>IF(ISBLANK(#REF!),"",#REF!)</f>
        <v>#REF!</v>
      </c>
      <c r="U154" s="165" t="e">
        <f>IF(ISBLANK(#REF!),"",#REF!)</f>
        <v>#REF!</v>
      </c>
      <c r="V154" s="168" t="str">
        <f>IF(ISBLANK(#REF!),"",IFERROR((VLOOKUP(#REF!,TAB_C0260,2,0)),""))</f>
        <v/>
      </c>
    </row>
    <row r="155" spans="1:22" x14ac:dyDescent="0.2">
      <c r="A155" s="84"/>
      <c r="B155" s="285" t="str">
        <f t="shared" si="8"/>
        <v/>
      </c>
      <c r="C155" s="163" t="e">
        <f>IF(ISBLANK(#REF!),"",#REF!)</f>
        <v>#REF!</v>
      </c>
      <c r="D155" s="163" t="e">
        <f>IF(ISBLANK(#REF!),"",#REF!)</f>
        <v>#REF!</v>
      </c>
      <c r="E155" s="163" t="e">
        <f>IF(ISBLANK(#REF!),"",#REF!)</f>
        <v>#REF!</v>
      </c>
      <c r="F155" s="163" t="e">
        <f>IF(ISBLANK(#REF!),"",#REF!)</f>
        <v>#REF!</v>
      </c>
      <c r="G155" s="163" t="e">
        <f>IF(ISBLANK(#REF!),"",#REF!)</f>
        <v>#REF!</v>
      </c>
      <c r="H155" s="163" t="e">
        <f>IF(ISBLANK(#REF!),"",#REF!)</f>
        <v>#REF!</v>
      </c>
      <c r="I155" s="163" t="e">
        <f>IF(ISBLANK(#REF!),"",#REF!)</f>
        <v>#REF!</v>
      </c>
      <c r="J155" s="163" t="e">
        <f>IF(ISBLANK(#REF!),"",#REF!)</f>
        <v>#REF!</v>
      </c>
      <c r="K155" s="104"/>
      <c r="L155" s="285"/>
      <c r="M155" s="163" t="e">
        <f>IF(ISBLANK(#REF!),"",#REF!)</f>
        <v>#REF!</v>
      </c>
      <c r="N155" s="165" t="e">
        <f>IF(ISBLANK(#REF!),"",#REF!)</f>
        <v>#REF!</v>
      </c>
      <c r="O155" s="165" t="e">
        <f>IF(ISBLANK(#REF!),"",#REF!)</f>
        <v>#REF!</v>
      </c>
      <c r="P155" s="165" t="e">
        <f>IF(ISBLANK(#REF!),"",#REF!)</f>
        <v>#REF!</v>
      </c>
      <c r="Q155" s="166" t="e">
        <f>IF(ISBLANK(#REF!),"",#REF!)</f>
        <v>#REF!</v>
      </c>
      <c r="R155" s="167" t="str">
        <f>IF(ISBLANK(#REF!),"",IFERROR((VLOOKUP(#REF!,TAB_C0220,2,0)),""))</f>
        <v/>
      </c>
      <c r="S155" s="165" t="e">
        <f>IF(ISBLANK(#REF!),"",#REF!)</f>
        <v>#REF!</v>
      </c>
      <c r="T155" s="165" t="e">
        <f>IF(ISBLANK(#REF!),"",#REF!)</f>
        <v>#REF!</v>
      </c>
      <c r="U155" s="165" t="e">
        <f>IF(ISBLANK(#REF!),"",#REF!)</f>
        <v>#REF!</v>
      </c>
      <c r="V155" s="168" t="str">
        <f>IF(ISBLANK(#REF!),"",IFERROR((VLOOKUP(#REF!,TAB_C0260,2,0)),""))</f>
        <v/>
      </c>
    </row>
    <row r="156" spans="1:22" x14ac:dyDescent="0.2">
      <c r="A156" s="84"/>
      <c r="B156" s="285" t="str">
        <f t="shared" si="8"/>
        <v/>
      </c>
      <c r="C156" s="163" t="e">
        <f>IF(ISBLANK(#REF!),"",#REF!)</f>
        <v>#REF!</v>
      </c>
      <c r="D156" s="163" t="e">
        <f>IF(ISBLANK(#REF!),"",#REF!)</f>
        <v>#REF!</v>
      </c>
      <c r="E156" s="163" t="e">
        <f>IF(ISBLANK(#REF!),"",#REF!)</f>
        <v>#REF!</v>
      </c>
      <c r="F156" s="163" t="e">
        <f>IF(ISBLANK(#REF!),"",#REF!)</f>
        <v>#REF!</v>
      </c>
      <c r="G156" s="163" t="e">
        <f>IF(ISBLANK(#REF!),"",#REF!)</f>
        <v>#REF!</v>
      </c>
      <c r="H156" s="163" t="e">
        <f>IF(ISBLANK(#REF!),"",#REF!)</f>
        <v>#REF!</v>
      </c>
      <c r="I156" s="163" t="e">
        <f>IF(ISBLANK(#REF!),"",#REF!)</f>
        <v>#REF!</v>
      </c>
      <c r="J156" s="163" t="e">
        <f>IF(ISBLANK(#REF!),"",#REF!)</f>
        <v>#REF!</v>
      </c>
      <c r="K156" s="104"/>
      <c r="L156" s="285"/>
      <c r="M156" s="163" t="e">
        <f>IF(ISBLANK(#REF!),"",#REF!)</f>
        <v>#REF!</v>
      </c>
      <c r="N156" s="165" t="e">
        <f>IF(ISBLANK(#REF!),"",#REF!)</f>
        <v>#REF!</v>
      </c>
      <c r="O156" s="165" t="e">
        <f>IF(ISBLANK(#REF!),"",#REF!)</f>
        <v>#REF!</v>
      </c>
      <c r="P156" s="165" t="e">
        <f>IF(ISBLANK(#REF!),"",#REF!)</f>
        <v>#REF!</v>
      </c>
      <c r="Q156" s="166" t="e">
        <f>IF(ISBLANK(#REF!),"",#REF!)</f>
        <v>#REF!</v>
      </c>
      <c r="R156" s="167" t="str">
        <f>IF(ISBLANK(#REF!),"",IFERROR((VLOOKUP(#REF!,TAB_C0220,2,0)),""))</f>
        <v/>
      </c>
      <c r="S156" s="165" t="e">
        <f>IF(ISBLANK(#REF!),"",#REF!)</f>
        <v>#REF!</v>
      </c>
      <c r="T156" s="165" t="e">
        <f>IF(ISBLANK(#REF!),"",#REF!)</f>
        <v>#REF!</v>
      </c>
      <c r="U156" s="165" t="e">
        <f>IF(ISBLANK(#REF!),"",#REF!)</f>
        <v>#REF!</v>
      </c>
      <c r="V156" s="168" t="str">
        <f>IF(ISBLANK(#REF!),"",IFERROR((VLOOKUP(#REF!,TAB_C0260,2,0)),""))</f>
        <v/>
      </c>
    </row>
    <row r="157" spans="1:22" x14ac:dyDescent="0.2">
      <c r="A157" s="84"/>
      <c r="B157" s="285" t="str">
        <f t="shared" si="8"/>
        <v/>
      </c>
      <c r="C157" s="163" t="e">
        <f>IF(ISBLANK(#REF!),"",#REF!)</f>
        <v>#REF!</v>
      </c>
      <c r="D157" s="163" t="e">
        <f>IF(ISBLANK(#REF!),"",#REF!)</f>
        <v>#REF!</v>
      </c>
      <c r="E157" s="163" t="e">
        <f>IF(ISBLANK(#REF!),"",#REF!)</f>
        <v>#REF!</v>
      </c>
      <c r="F157" s="163" t="e">
        <f>IF(ISBLANK(#REF!),"",#REF!)</f>
        <v>#REF!</v>
      </c>
      <c r="G157" s="163" t="e">
        <f>IF(ISBLANK(#REF!),"",#REF!)</f>
        <v>#REF!</v>
      </c>
      <c r="H157" s="163" t="e">
        <f>IF(ISBLANK(#REF!),"",#REF!)</f>
        <v>#REF!</v>
      </c>
      <c r="I157" s="163" t="e">
        <f>IF(ISBLANK(#REF!),"",#REF!)</f>
        <v>#REF!</v>
      </c>
      <c r="J157" s="163" t="e">
        <f>IF(ISBLANK(#REF!),"",#REF!)</f>
        <v>#REF!</v>
      </c>
      <c r="K157" s="104"/>
      <c r="L157" s="285"/>
      <c r="M157" s="163" t="e">
        <f>IF(ISBLANK(#REF!),"",#REF!)</f>
        <v>#REF!</v>
      </c>
      <c r="N157" s="165" t="e">
        <f>IF(ISBLANK(#REF!),"",#REF!)</f>
        <v>#REF!</v>
      </c>
      <c r="O157" s="165" t="e">
        <f>IF(ISBLANK(#REF!),"",#REF!)</f>
        <v>#REF!</v>
      </c>
      <c r="P157" s="165" t="e">
        <f>IF(ISBLANK(#REF!),"",#REF!)</f>
        <v>#REF!</v>
      </c>
      <c r="Q157" s="166" t="e">
        <f>IF(ISBLANK(#REF!),"",#REF!)</f>
        <v>#REF!</v>
      </c>
      <c r="R157" s="167" t="str">
        <f>IF(ISBLANK(#REF!),"",IFERROR((VLOOKUP(#REF!,TAB_C0220,2,0)),""))</f>
        <v/>
      </c>
      <c r="S157" s="165" t="e">
        <f>IF(ISBLANK(#REF!),"",#REF!)</f>
        <v>#REF!</v>
      </c>
      <c r="T157" s="165" t="e">
        <f>IF(ISBLANK(#REF!),"",#REF!)</f>
        <v>#REF!</v>
      </c>
      <c r="U157" s="165" t="e">
        <f>IF(ISBLANK(#REF!),"",#REF!)</f>
        <v>#REF!</v>
      </c>
      <c r="V157" s="168" t="str">
        <f>IF(ISBLANK(#REF!),"",IFERROR((VLOOKUP(#REF!,TAB_C0260,2,0)),""))</f>
        <v/>
      </c>
    </row>
    <row r="158" spans="1:22" x14ac:dyDescent="0.2">
      <c r="A158" s="84"/>
      <c r="B158" s="285" t="str">
        <f t="shared" si="8"/>
        <v/>
      </c>
      <c r="C158" s="163" t="e">
        <f>IF(ISBLANK(#REF!),"",#REF!)</f>
        <v>#REF!</v>
      </c>
      <c r="D158" s="163" t="e">
        <f>IF(ISBLANK(#REF!),"",#REF!)</f>
        <v>#REF!</v>
      </c>
      <c r="E158" s="163" t="e">
        <f>IF(ISBLANK(#REF!),"",#REF!)</f>
        <v>#REF!</v>
      </c>
      <c r="F158" s="163" t="e">
        <f>IF(ISBLANK(#REF!),"",#REF!)</f>
        <v>#REF!</v>
      </c>
      <c r="G158" s="163" t="e">
        <f>IF(ISBLANK(#REF!),"",#REF!)</f>
        <v>#REF!</v>
      </c>
      <c r="H158" s="163" t="e">
        <f>IF(ISBLANK(#REF!),"",#REF!)</f>
        <v>#REF!</v>
      </c>
      <c r="I158" s="163" t="e">
        <f>IF(ISBLANK(#REF!),"",#REF!)</f>
        <v>#REF!</v>
      </c>
      <c r="J158" s="163" t="e">
        <f>IF(ISBLANK(#REF!),"",#REF!)</f>
        <v>#REF!</v>
      </c>
      <c r="K158" s="104"/>
      <c r="L158" s="285"/>
      <c r="M158" s="163" t="e">
        <f>IF(ISBLANK(#REF!),"",#REF!)</f>
        <v>#REF!</v>
      </c>
      <c r="N158" s="165" t="e">
        <f>IF(ISBLANK(#REF!),"",#REF!)</f>
        <v>#REF!</v>
      </c>
      <c r="O158" s="165" t="e">
        <f>IF(ISBLANK(#REF!),"",#REF!)</f>
        <v>#REF!</v>
      </c>
      <c r="P158" s="165" t="e">
        <f>IF(ISBLANK(#REF!),"",#REF!)</f>
        <v>#REF!</v>
      </c>
      <c r="Q158" s="166" t="e">
        <f>IF(ISBLANK(#REF!),"",#REF!)</f>
        <v>#REF!</v>
      </c>
      <c r="R158" s="167" t="str">
        <f>IF(ISBLANK(#REF!),"",IFERROR((VLOOKUP(#REF!,TAB_C0220,2,0)),""))</f>
        <v/>
      </c>
      <c r="S158" s="165" t="e">
        <f>IF(ISBLANK(#REF!),"",#REF!)</f>
        <v>#REF!</v>
      </c>
      <c r="T158" s="165" t="e">
        <f>IF(ISBLANK(#REF!),"",#REF!)</f>
        <v>#REF!</v>
      </c>
      <c r="U158" s="165" t="e">
        <f>IF(ISBLANK(#REF!),"",#REF!)</f>
        <v>#REF!</v>
      </c>
      <c r="V158" s="168" t="str">
        <f>IF(ISBLANK(#REF!),"",IFERROR((VLOOKUP(#REF!,TAB_C0260,2,0)),""))</f>
        <v/>
      </c>
    </row>
    <row r="159" spans="1:22" x14ac:dyDescent="0.2">
      <c r="A159" s="84"/>
      <c r="B159" s="285" t="str">
        <f t="shared" si="8"/>
        <v/>
      </c>
      <c r="C159" s="163" t="e">
        <f>IF(ISBLANK(#REF!),"",#REF!)</f>
        <v>#REF!</v>
      </c>
      <c r="D159" s="163" t="e">
        <f>IF(ISBLANK(#REF!),"",#REF!)</f>
        <v>#REF!</v>
      </c>
      <c r="E159" s="163" t="e">
        <f>IF(ISBLANK(#REF!),"",#REF!)</f>
        <v>#REF!</v>
      </c>
      <c r="F159" s="163" t="e">
        <f>IF(ISBLANK(#REF!),"",#REF!)</f>
        <v>#REF!</v>
      </c>
      <c r="G159" s="163" t="e">
        <f>IF(ISBLANK(#REF!),"",#REF!)</f>
        <v>#REF!</v>
      </c>
      <c r="H159" s="163" t="e">
        <f>IF(ISBLANK(#REF!),"",#REF!)</f>
        <v>#REF!</v>
      </c>
      <c r="I159" s="163" t="e">
        <f>IF(ISBLANK(#REF!),"",#REF!)</f>
        <v>#REF!</v>
      </c>
      <c r="J159" s="163" t="e">
        <f>IF(ISBLANK(#REF!),"",#REF!)</f>
        <v>#REF!</v>
      </c>
      <c r="K159" s="104"/>
      <c r="L159" s="285"/>
      <c r="M159" s="163" t="e">
        <f>IF(ISBLANK(#REF!),"",#REF!)</f>
        <v>#REF!</v>
      </c>
      <c r="N159" s="165" t="e">
        <f>IF(ISBLANK(#REF!),"",#REF!)</f>
        <v>#REF!</v>
      </c>
      <c r="O159" s="165" t="e">
        <f>IF(ISBLANK(#REF!),"",#REF!)</f>
        <v>#REF!</v>
      </c>
      <c r="P159" s="165" t="e">
        <f>IF(ISBLANK(#REF!),"",#REF!)</f>
        <v>#REF!</v>
      </c>
      <c r="Q159" s="166" t="e">
        <f>IF(ISBLANK(#REF!),"",#REF!)</f>
        <v>#REF!</v>
      </c>
      <c r="R159" s="167" t="str">
        <f>IF(ISBLANK(#REF!),"",IFERROR((VLOOKUP(#REF!,TAB_C0220,2,0)),""))</f>
        <v/>
      </c>
      <c r="S159" s="165" t="e">
        <f>IF(ISBLANK(#REF!),"",#REF!)</f>
        <v>#REF!</v>
      </c>
      <c r="T159" s="165" t="e">
        <f>IF(ISBLANK(#REF!),"",#REF!)</f>
        <v>#REF!</v>
      </c>
      <c r="U159" s="165" t="e">
        <f>IF(ISBLANK(#REF!),"",#REF!)</f>
        <v>#REF!</v>
      </c>
      <c r="V159" s="168" t="str">
        <f>IF(ISBLANK(#REF!),"",IFERROR((VLOOKUP(#REF!,TAB_C0260,2,0)),""))</f>
        <v/>
      </c>
    </row>
    <row r="160" spans="1:22" x14ac:dyDescent="0.2">
      <c r="A160" s="84"/>
      <c r="B160" s="285" t="str">
        <f t="shared" si="8"/>
        <v/>
      </c>
      <c r="C160" s="163" t="e">
        <f>IF(ISBLANK(#REF!),"",#REF!)</f>
        <v>#REF!</v>
      </c>
      <c r="D160" s="163" t="e">
        <f>IF(ISBLANK(#REF!),"",#REF!)</f>
        <v>#REF!</v>
      </c>
      <c r="E160" s="163" t="e">
        <f>IF(ISBLANK(#REF!),"",#REF!)</f>
        <v>#REF!</v>
      </c>
      <c r="F160" s="163" t="e">
        <f>IF(ISBLANK(#REF!),"",#REF!)</f>
        <v>#REF!</v>
      </c>
      <c r="G160" s="163" t="e">
        <f>IF(ISBLANK(#REF!),"",#REF!)</f>
        <v>#REF!</v>
      </c>
      <c r="H160" s="163" t="e">
        <f>IF(ISBLANK(#REF!),"",#REF!)</f>
        <v>#REF!</v>
      </c>
      <c r="I160" s="163" t="e">
        <f>IF(ISBLANK(#REF!),"",#REF!)</f>
        <v>#REF!</v>
      </c>
      <c r="J160" s="163" t="e">
        <f>IF(ISBLANK(#REF!),"",#REF!)</f>
        <v>#REF!</v>
      </c>
      <c r="K160" s="104"/>
      <c r="L160" s="285"/>
      <c r="M160" s="163" t="e">
        <f>IF(ISBLANK(#REF!),"",#REF!)</f>
        <v>#REF!</v>
      </c>
      <c r="N160" s="165" t="e">
        <f>IF(ISBLANK(#REF!),"",#REF!)</f>
        <v>#REF!</v>
      </c>
      <c r="O160" s="165" t="e">
        <f>IF(ISBLANK(#REF!),"",#REF!)</f>
        <v>#REF!</v>
      </c>
      <c r="P160" s="165" t="e">
        <f>IF(ISBLANK(#REF!),"",#REF!)</f>
        <v>#REF!</v>
      </c>
      <c r="Q160" s="166" t="e">
        <f>IF(ISBLANK(#REF!),"",#REF!)</f>
        <v>#REF!</v>
      </c>
      <c r="R160" s="167" t="str">
        <f>IF(ISBLANK(#REF!),"",IFERROR((VLOOKUP(#REF!,TAB_C0220,2,0)),""))</f>
        <v/>
      </c>
      <c r="S160" s="165" t="e">
        <f>IF(ISBLANK(#REF!),"",#REF!)</f>
        <v>#REF!</v>
      </c>
      <c r="T160" s="165" t="e">
        <f>IF(ISBLANK(#REF!),"",#REF!)</f>
        <v>#REF!</v>
      </c>
      <c r="U160" s="165" t="e">
        <f>IF(ISBLANK(#REF!),"",#REF!)</f>
        <v>#REF!</v>
      </c>
      <c r="V160" s="168" t="str">
        <f>IF(ISBLANK(#REF!),"",IFERROR((VLOOKUP(#REF!,TAB_C0260,2,0)),""))</f>
        <v/>
      </c>
    </row>
    <row r="161" spans="1:22" x14ac:dyDescent="0.2">
      <c r="A161" s="84"/>
      <c r="B161" s="285" t="str">
        <f t="shared" si="8"/>
        <v/>
      </c>
      <c r="C161" s="163" t="e">
        <f>IF(ISBLANK(#REF!),"",#REF!)</f>
        <v>#REF!</v>
      </c>
      <c r="D161" s="163" t="e">
        <f>IF(ISBLANK(#REF!),"",#REF!)</f>
        <v>#REF!</v>
      </c>
      <c r="E161" s="163" t="e">
        <f>IF(ISBLANK(#REF!),"",#REF!)</f>
        <v>#REF!</v>
      </c>
      <c r="F161" s="163" t="e">
        <f>IF(ISBLANK(#REF!),"",#REF!)</f>
        <v>#REF!</v>
      </c>
      <c r="G161" s="163" t="e">
        <f>IF(ISBLANK(#REF!),"",#REF!)</f>
        <v>#REF!</v>
      </c>
      <c r="H161" s="163" t="e">
        <f>IF(ISBLANK(#REF!),"",#REF!)</f>
        <v>#REF!</v>
      </c>
      <c r="I161" s="163" t="e">
        <f>IF(ISBLANK(#REF!),"",#REF!)</f>
        <v>#REF!</v>
      </c>
      <c r="J161" s="163" t="e">
        <f>IF(ISBLANK(#REF!),"",#REF!)</f>
        <v>#REF!</v>
      </c>
      <c r="K161" s="104"/>
      <c r="L161" s="285"/>
      <c r="M161" s="163" t="e">
        <f>IF(ISBLANK(#REF!),"",#REF!)</f>
        <v>#REF!</v>
      </c>
      <c r="N161" s="165" t="e">
        <f>IF(ISBLANK(#REF!),"",#REF!)</f>
        <v>#REF!</v>
      </c>
      <c r="O161" s="165" t="e">
        <f>IF(ISBLANK(#REF!),"",#REF!)</f>
        <v>#REF!</v>
      </c>
      <c r="P161" s="165" t="e">
        <f>IF(ISBLANK(#REF!),"",#REF!)</f>
        <v>#REF!</v>
      </c>
      <c r="Q161" s="166" t="e">
        <f>IF(ISBLANK(#REF!),"",#REF!)</f>
        <v>#REF!</v>
      </c>
      <c r="R161" s="167" t="str">
        <f>IF(ISBLANK(#REF!),"",IFERROR((VLOOKUP(#REF!,TAB_C0220,2,0)),""))</f>
        <v/>
      </c>
      <c r="S161" s="165" t="e">
        <f>IF(ISBLANK(#REF!),"",#REF!)</f>
        <v>#REF!</v>
      </c>
      <c r="T161" s="165" t="e">
        <f>IF(ISBLANK(#REF!),"",#REF!)</f>
        <v>#REF!</v>
      </c>
      <c r="U161" s="165" t="e">
        <f>IF(ISBLANK(#REF!),"",#REF!)</f>
        <v>#REF!</v>
      </c>
      <c r="V161" s="168" t="str">
        <f>IF(ISBLANK(#REF!),"",IFERROR((VLOOKUP(#REF!,TAB_C0260,2,0)),""))</f>
        <v/>
      </c>
    </row>
    <row r="162" spans="1:22" x14ac:dyDescent="0.2">
      <c r="A162" s="84"/>
      <c r="B162" s="285" t="str">
        <f t="shared" si="8"/>
        <v/>
      </c>
      <c r="C162" s="163" t="e">
        <f>IF(ISBLANK(#REF!),"",#REF!)</f>
        <v>#REF!</v>
      </c>
      <c r="D162" s="163" t="e">
        <f>IF(ISBLANK(#REF!),"",#REF!)</f>
        <v>#REF!</v>
      </c>
      <c r="E162" s="163" t="e">
        <f>IF(ISBLANK(#REF!),"",#REF!)</f>
        <v>#REF!</v>
      </c>
      <c r="F162" s="163" t="e">
        <f>IF(ISBLANK(#REF!),"",#REF!)</f>
        <v>#REF!</v>
      </c>
      <c r="G162" s="163" t="e">
        <f>IF(ISBLANK(#REF!),"",#REF!)</f>
        <v>#REF!</v>
      </c>
      <c r="H162" s="163" t="e">
        <f>IF(ISBLANK(#REF!),"",#REF!)</f>
        <v>#REF!</v>
      </c>
      <c r="I162" s="163" t="e">
        <f>IF(ISBLANK(#REF!),"",#REF!)</f>
        <v>#REF!</v>
      </c>
      <c r="J162" s="163" t="e">
        <f>IF(ISBLANK(#REF!),"",#REF!)</f>
        <v>#REF!</v>
      </c>
      <c r="K162" s="104"/>
      <c r="L162" s="285"/>
      <c r="M162" s="163" t="e">
        <f>IF(ISBLANK(#REF!),"",#REF!)</f>
        <v>#REF!</v>
      </c>
      <c r="N162" s="165" t="e">
        <f>IF(ISBLANK(#REF!),"",#REF!)</f>
        <v>#REF!</v>
      </c>
      <c r="O162" s="165" t="e">
        <f>IF(ISBLANK(#REF!),"",#REF!)</f>
        <v>#REF!</v>
      </c>
      <c r="P162" s="165" t="e">
        <f>IF(ISBLANK(#REF!),"",#REF!)</f>
        <v>#REF!</v>
      </c>
      <c r="Q162" s="166" t="e">
        <f>IF(ISBLANK(#REF!),"",#REF!)</f>
        <v>#REF!</v>
      </c>
      <c r="R162" s="167" t="str">
        <f>IF(ISBLANK(#REF!),"",IFERROR((VLOOKUP(#REF!,TAB_C0220,2,0)),""))</f>
        <v/>
      </c>
      <c r="S162" s="165" t="e">
        <f>IF(ISBLANK(#REF!),"",#REF!)</f>
        <v>#REF!</v>
      </c>
      <c r="T162" s="165" t="e">
        <f>IF(ISBLANK(#REF!),"",#REF!)</f>
        <v>#REF!</v>
      </c>
      <c r="U162" s="165" t="e">
        <f>IF(ISBLANK(#REF!),"",#REF!)</f>
        <v>#REF!</v>
      </c>
      <c r="V162" s="168" t="str">
        <f>IF(ISBLANK(#REF!),"",IFERROR((VLOOKUP(#REF!,TAB_C0260,2,0)),""))</f>
        <v/>
      </c>
    </row>
    <row r="163" spans="1:22" x14ac:dyDescent="0.2">
      <c r="A163" s="84"/>
      <c r="B163" s="285" t="str">
        <f t="shared" si="8"/>
        <v/>
      </c>
      <c r="C163" s="163" t="e">
        <f>IF(ISBLANK(#REF!),"",#REF!)</f>
        <v>#REF!</v>
      </c>
      <c r="D163" s="163" t="e">
        <f>IF(ISBLANK(#REF!),"",#REF!)</f>
        <v>#REF!</v>
      </c>
      <c r="E163" s="163" t="e">
        <f>IF(ISBLANK(#REF!),"",#REF!)</f>
        <v>#REF!</v>
      </c>
      <c r="F163" s="163" t="e">
        <f>IF(ISBLANK(#REF!),"",#REF!)</f>
        <v>#REF!</v>
      </c>
      <c r="G163" s="163" t="e">
        <f>IF(ISBLANK(#REF!),"",#REF!)</f>
        <v>#REF!</v>
      </c>
      <c r="H163" s="163" t="e">
        <f>IF(ISBLANK(#REF!),"",#REF!)</f>
        <v>#REF!</v>
      </c>
      <c r="I163" s="163" t="e">
        <f>IF(ISBLANK(#REF!),"",#REF!)</f>
        <v>#REF!</v>
      </c>
      <c r="J163" s="163" t="e">
        <f>IF(ISBLANK(#REF!),"",#REF!)</f>
        <v>#REF!</v>
      </c>
      <c r="K163" s="104"/>
      <c r="L163" s="285"/>
      <c r="M163" s="163" t="e">
        <f>IF(ISBLANK(#REF!),"",#REF!)</f>
        <v>#REF!</v>
      </c>
      <c r="N163" s="165" t="e">
        <f>IF(ISBLANK(#REF!),"",#REF!)</f>
        <v>#REF!</v>
      </c>
      <c r="O163" s="165" t="e">
        <f>IF(ISBLANK(#REF!),"",#REF!)</f>
        <v>#REF!</v>
      </c>
      <c r="P163" s="165" t="e">
        <f>IF(ISBLANK(#REF!),"",#REF!)</f>
        <v>#REF!</v>
      </c>
      <c r="Q163" s="166" t="e">
        <f>IF(ISBLANK(#REF!),"",#REF!)</f>
        <v>#REF!</v>
      </c>
      <c r="R163" s="167" t="str">
        <f>IF(ISBLANK(#REF!),"",IFERROR((VLOOKUP(#REF!,TAB_C0220,2,0)),""))</f>
        <v/>
      </c>
      <c r="S163" s="165" t="e">
        <f>IF(ISBLANK(#REF!),"",#REF!)</f>
        <v>#REF!</v>
      </c>
      <c r="T163" s="165" t="e">
        <f>IF(ISBLANK(#REF!),"",#REF!)</f>
        <v>#REF!</v>
      </c>
      <c r="U163" s="165" t="e">
        <f>IF(ISBLANK(#REF!),"",#REF!)</f>
        <v>#REF!</v>
      </c>
      <c r="V163" s="168" t="str">
        <f>IF(ISBLANK(#REF!),"",IFERROR((VLOOKUP(#REF!,TAB_C0260,2,0)),""))</f>
        <v/>
      </c>
    </row>
    <row r="164" spans="1:22" x14ac:dyDescent="0.2">
      <c r="A164" s="84"/>
      <c r="B164" s="285" t="str">
        <f t="shared" si="8"/>
        <v/>
      </c>
      <c r="C164" s="163" t="e">
        <f>IF(ISBLANK(#REF!),"",#REF!)</f>
        <v>#REF!</v>
      </c>
      <c r="D164" s="163" t="e">
        <f>IF(ISBLANK(#REF!),"",#REF!)</f>
        <v>#REF!</v>
      </c>
      <c r="E164" s="163" t="e">
        <f>IF(ISBLANK(#REF!),"",#REF!)</f>
        <v>#REF!</v>
      </c>
      <c r="F164" s="163" t="e">
        <f>IF(ISBLANK(#REF!),"",#REF!)</f>
        <v>#REF!</v>
      </c>
      <c r="G164" s="163" t="e">
        <f>IF(ISBLANK(#REF!),"",#REF!)</f>
        <v>#REF!</v>
      </c>
      <c r="H164" s="163" t="e">
        <f>IF(ISBLANK(#REF!),"",#REF!)</f>
        <v>#REF!</v>
      </c>
      <c r="I164" s="163" t="e">
        <f>IF(ISBLANK(#REF!),"",#REF!)</f>
        <v>#REF!</v>
      </c>
      <c r="J164" s="163" t="e">
        <f>IF(ISBLANK(#REF!),"",#REF!)</f>
        <v>#REF!</v>
      </c>
      <c r="K164" s="104"/>
      <c r="L164" s="285"/>
      <c r="M164" s="163" t="e">
        <f>IF(ISBLANK(#REF!),"",#REF!)</f>
        <v>#REF!</v>
      </c>
      <c r="N164" s="165" t="e">
        <f>IF(ISBLANK(#REF!),"",#REF!)</f>
        <v>#REF!</v>
      </c>
      <c r="O164" s="165" t="e">
        <f>IF(ISBLANK(#REF!),"",#REF!)</f>
        <v>#REF!</v>
      </c>
      <c r="P164" s="165" t="e">
        <f>IF(ISBLANK(#REF!),"",#REF!)</f>
        <v>#REF!</v>
      </c>
      <c r="Q164" s="166" t="e">
        <f>IF(ISBLANK(#REF!),"",#REF!)</f>
        <v>#REF!</v>
      </c>
      <c r="R164" s="167" t="str">
        <f>IF(ISBLANK(#REF!),"",IFERROR((VLOOKUP(#REF!,TAB_C0220,2,0)),""))</f>
        <v/>
      </c>
      <c r="S164" s="165" t="e">
        <f>IF(ISBLANK(#REF!),"",#REF!)</f>
        <v>#REF!</v>
      </c>
      <c r="T164" s="165" t="e">
        <f>IF(ISBLANK(#REF!),"",#REF!)</f>
        <v>#REF!</v>
      </c>
      <c r="U164" s="165" t="e">
        <f>IF(ISBLANK(#REF!),"",#REF!)</f>
        <v>#REF!</v>
      </c>
      <c r="V164" s="168" t="str">
        <f>IF(ISBLANK(#REF!),"",IFERROR((VLOOKUP(#REF!,TAB_C0260,2,0)),""))</f>
        <v/>
      </c>
    </row>
    <row r="165" spans="1:22" x14ac:dyDescent="0.2">
      <c r="A165" s="84"/>
      <c r="B165" s="285" t="str">
        <f t="shared" si="8"/>
        <v/>
      </c>
      <c r="C165" s="163" t="e">
        <f>IF(ISBLANK(#REF!),"",#REF!)</f>
        <v>#REF!</v>
      </c>
      <c r="D165" s="163" t="e">
        <f>IF(ISBLANK(#REF!),"",#REF!)</f>
        <v>#REF!</v>
      </c>
      <c r="E165" s="163" t="e">
        <f>IF(ISBLANK(#REF!),"",#REF!)</f>
        <v>#REF!</v>
      </c>
      <c r="F165" s="163" t="e">
        <f>IF(ISBLANK(#REF!),"",#REF!)</f>
        <v>#REF!</v>
      </c>
      <c r="G165" s="163" t="e">
        <f>IF(ISBLANK(#REF!),"",#REF!)</f>
        <v>#REF!</v>
      </c>
      <c r="H165" s="163" t="e">
        <f>IF(ISBLANK(#REF!),"",#REF!)</f>
        <v>#REF!</v>
      </c>
      <c r="I165" s="163" t="e">
        <f>IF(ISBLANK(#REF!),"",#REF!)</f>
        <v>#REF!</v>
      </c>
      <c r="J165" s="163" t="e">
        <f>IF(ISBLANK(#REF!),"",#REF!)</f>
        <v>#REF!</v>
      </c>
      <c r="K165" s="104"/>
      <c r="L165" s="285"/>
      <c r="M165" s="163" t="e">
        <f>IF(ISBLANK(#REF!),"",#REF!)</f>
        <v>#REF!</v>
      </c>
      <c r="N165" s="165" t="e">
        <f>IF(ISBLANK(#REF!),"",#REF!)</f>
        <v>#REF!</v>
      </c>
      <c r="O165" s="165" t="e">
        <f>IF(ISBLANK(#REF!),"",#REF!)</f>
        <v>#REF!</v>
      </c>
      <c r="P165" s="165" t="e">
        <f>IF(ISBLANK(#REF!),"",#REF!)</f>
        <v>#REF!</v>
      </c>
      <c r="Q165" s="166" t="e">
        <f>IF(ISBLANK(#REF!),"",#REF!)</f>
        <v>#REF!</v>
      </c>
      <c r="R165" s="167" t="str">
        <f>IF(ISBLANK(#REF!),"",IFERROR((VLOOKUP(#REF!,TAB_C0220,2,0)),""))</f>
        <v/>
      </c>
      <c r="S165" s="165" t="e">
        <f>IF(ISBLANK(#REF!),"",#REF!)</f>
        <v>#REF!</v>
      </c>
      <c r="T165" s="165" t="e">
        <f>IF(ISBLANK(#REF!),"",#REF!)</f>
        <v>#REF!</v>
      </c>
      <c r="U165" s="165" t="e">
        <f>IF(ISBLANK(#REF!),"",#REF!)</f>
        <v>#REF!</v>
      </c>
      <c r="V165" s="168" t="str">
        <f>IF(ISBLANK(#REF!),"",IFERROR((VLOOKUP(#REF!,TAB_C0260,2,0)),""))</f>
        <v/>
      </c>
    </row>
    <row r="166" spans="1:22" x14ac:dyDescent="0.2">
      <c r="A166" s="84"/>
      <c r="B166" s="285" t="str">
        <f t="shared" si="8"/>
        <v/>
      </c>
      <c r="C166" s="163" t="e">
        <f>IF(ISBLANK(#REF!),"",#REF!)</f>
        <v>#REF!</v>
      </c>
      <c r="D166" s="163" t="e">
        <f>IF(ISBLANK(#REF!),"",#REF!)</f>
        <v>#REF!</v>
      </c>
      <c r="E166" s="163" t="e">
        <f>IF(ISBLANK(#REF!),"",#REF!)</f>
        <v>#REF!</v>
      </c>
      <c r="F166" s="163" t="e">
        <f>IF(ISBLANK(#REF!),"",#REF!)</f>
        <v>#REF!</v>
      </c>
      <c r="G166" s="163" t="e">
        <f>IF(ISBLANK(#REF!),"",#REF!)</f>
        <v>#REF!</v>
      </c>
      <c r="H166" s="163" t="e">
        <f>IF(ISBLANK(#REF!),"",#REF!)</f>
        <v>#REF!</v>
      </c>
      <c r="I166" s="163" t="e">
        <f>IF(ISBLANK(#REF!),"",#REF!)</f>
        <v>#REF!</v>
      </c>
      <c r="J166" s="163" t="e">
        <f>IF(ISBLANK(#REF!),"",#REF!)</f>
        <v>#REF!</v>
      </c>
      <c r="K166" s="104"/>
      <c r="L166" s="285"/>
      <c r="M166" s="163" t="e">
        <f>IF(ISBLANK(#REF!),"",#REF!)</f>
        <v>#REF!</v>
      </c>
      <c r="N166" s="165" t="e">
        <f>IF(ISBLANK(#REF!),"",#REF!)</f>
        <v>#REF!</v>
      </c>
      <c r="O166" s="165" t="e">
        <f>IF(ISBLANK(#REF!),"",#REF!)</f>
        <v>#REF!</v>
      </c>
      <c r="P166" s="165" t="e">
        <f>IF(ISBLANK(#REF!),"",#REF!)</f>
        <v>#REF!</v>
      </c>
      <c r="Q166" s="166" t="e">
        <f>IF(ISBLANK(#REF!),"",#REF!)</f>
        <v>#REF!</v>
      </c>
      <c r="R166" s="167" t="str">
        <f>IF(ISBLANK(#REF!),"",IFERROR((VLOOKUP(#REF!,TAB_C0220,2,0)),""))</f>
        <v/>
      </c>
      <c r="S166" s="165" t="e">
        <f>IF(ISBLANK(#REF!),"",#REF!)</f>
        <v>#REF!</v>
      </c>
      <c r="T166" s="165" t="e">
        <f>IF(ISBLANK(#REF!),"",#REF!)</f>
        <v>#REF!</v>
      </c>
      <c r="U166" s="165" t="e">
        <f>IF(ISBLANK(#REF!),"",#REF!)</f>
        <v>#REF!</v>
      </c>
      <c r="V166" s="168" t="str">
        <f>IF(ISBLANK(#REF!),"",IFERROR((VLOOKUP(#REF!,TAB_C0260,2,0)),""))</f>
        <v/>
      </c>
    </row>
    <row r="167" spans="1:22" x14ac:dyDescent="0.2">
      <c r="A167" s="84"/>
      <c r="B167" s="285" t="str">
        <f t="shared" si="8"/>
        <v/>
      </c>
      <c r="C167" s="163" t="e">
        <f>IF(ISBLANK(#REF!),"",#REF!)</f>
        <v>#REF!</v>
      </c>
      <c r="D167" s="163" t="e">
        <f>IF(ISBLANK(#REF!),"",#REF!)</f>
        <v>#REF!</v>
      </c>
      <c r="E167" s="163" t="e">
        <f>IF(ISBLANK(#REF!),"",#REF!)</f>
        <v>#REF!</v>
      </c>
      <c r="F167" s="163" t="e">
        <f>IF(ISBLANK(#REF!),"",#REF!)</f>
        <v>#REF!</v>
      </c>
      <c r="G167" s="163" t="e">
        <f>IF(ISBLANK(#REF!),"",#REF!)</f>
        <v>#REF!</v>
      </c>
      <c r="H167" s="163" t="e">
        <f>IF(ISBLANK(#REF!),"",#REF!)</f>
        <v>#REF!</v>
      </c>
      <c r="I167" s="163" t="e">
        <f>IF(ISBLANK(#REF!),"",#REF!)</f>
        <v>#REF!</v>
      </c>
      <c r="J167" s="163" t="e">
        <f>IF(ISBLANK(#REF!),"",#REF!)</f>
        <v>#REF!</v>
      </c>
      <c r="K167" s="104"/>
      <c r="L167" s="285"/>
      <c r="M167" s="163" t="e">
        <f>IF(ISBLANK(#REF!),"",#REF!)</f>
        <v>#REF!</v>
      </c>
      <c r="N167" s="165" t="e">
        <f>IF(ISBLANK(#REF!),"",#REF!)</f>
        <v>#REF!</v>
      </c>
      <c r="O167" s="165" t="e">
        <f>IF(ISBLANK(#REF!),"",#REF!)</f>
        <v>#REF!</v>
      </c>
      <c r="P167" s="165" t="e">
        <f>IF(ISBLANK(#REF!),"",#REF!)</f>
        <v>#REF!</v>
      </c>
      <c r="Q167" s="166" t="e">
        <f>IF(ISBLANK(#REF!),"",#REF!)</f>
        <v>#REF!</v>
      </c>
      <c r="R167" s="167" t="str">
        <f>IF(ISBLANK(#REF!),"",IFERROR((VLOOKUP(#REF!,TAB_C0220,2,0)),""))</f>
        <v/>
      </c>
      <c r="S167" s="165" t="e">
        <f>IF(ISBLANK(#REF!),"",#REF!)</f>
        <v>#REF!</v>
      </c>
      <c r="T167" s="165" t="e">
        <f>IF(ISBLANK(#REF!),"",#REF!)</f>
        <v>#REF!</v>
      </c>
      <c r="U167" s="165" t="e">
        <f>IF(ISBLANK(#REF!),"",#REF!)</f>
        <v>#REF!</v>
      </c>
      <c r="V167" s="168" t="str">
        <f>IF(ISBLANK(#REF!),"",IFERROR((VLOOKUP(#REF!,TAB_C0260,2,0)),""))</f>
        <v/>
      </c>
    </row>
    <row r="168" spans="1:22" x14ac:dyDescent="0.2">
      <c r="A168" s="84"/>
      <c r="B168" s="285" t="str">
        <f t="shared" si="8"/>
        <v/>
      </c>
      <c r="C168" s="163" t="e">
        <f>IF(ISBLANK(#REF!),"",#REF!)</f>
        <v>#REF!</v>
      </c>
      <c r="D168" s="163" t="e">
        <f>IF(ISBLANK(#REF!),"",#REF!)</f>
        <v>#REF!</v>
      </c>
      <c r="E168" s="163" t="e">
        <f>IF(ISBLANK(#REF!),"",#REF!)</f>
        <v>#REF!</v>
      </c>
      <c r="F168" s="163" t="e">
        <f>IF(ISBLANK(#REF!),"",#REF!)</f>
        <v>#REF!</v>
      </c>
      <c r="G168" s="163" t="e">
        <f>IF(ISBLANK(#REF!),"",#REF!)</f>
        <v>#REF!</v>
      </c>
      <c r="H168" s="163" t="e">
        <f>IF(ISBLANK(#REF!),"",#REF!)</f>
        <v>#REF!</v>
      </c>
      <c r="I168" s="163" t="e">
        <f>IF(ISBLANK(#REF!),"",#REF!)</f>
        <v>#REF!</v>
      </c>
      <c r="J168" s="163" t="e">
        <f>IF(ISBLANK(#REF!),"",#REF!)</f>
        <v>#REF!</v>
      </c>
      <c r="K168" s="104"/>
      <c r="L168" s="285"/>
      <c r="M168" s="163" t="e">
        <f>IF(ISBLANK(#REF!),"",#REF!)</f>
        <v>#REF!</v>
      </c>
      <c r="N168" s="165" t="e">
        <f>IF(ISBLANK(#REF!),"",#REF!)</f>
        <v>#REF!</v>
      </c>
      <c r="O168" s="165" t="e">
        <f>IF(ISBLANK(#REF!),"",#REF!)</f>
        <v>#REF!</v>
      </c>
      <c r="P168" s="165" t="e">
        <f>IF(ISBLANK(#REF!),"",#REF!)</f>
        <v>#REF!</v>
      </c>
      <c r="Q168" s="166" t="e">
        <f>IF(ISBLANK(#REF!),"",#REF!)</f>
        <v>#REF!</v>
      </c>
      <c r="R168" s="167" t="str">
        <f>IF(ISBLANK(#REF!),"",IFERROR((VLOOKUP(#REF!,TAB_C0220,2,0)),""))</f>
        <v/>
      </c>
      <c r="S168" s="165" t="e">
        <f>IF(ISBLANK(#REF!),"",#REF!)</f>
        <v>#REF!</v>
      </c>
      <c r="T168" s="165" t="e">
        <f>IF(ISBLANK(#REF!),"",#REF!)</f>
        <v>#REF!</v>
      </c>
      <c r="U168" s="165" t="e">
        <f>IF(ISBLANK(#REF!),"",#REF!)</f>
        <v>#REF!</v>
      </c>
      <c r="V168" s="168" t="str">
        <f>IF(ISBLANK(#REF!),"",IFERROR((VLOOKUP(#REF!,TAB_C0260,2,0)),""))</f>
        <v/>
      </c>
    </row>
    <row r="169" spans="1:22" x14ac:dyDescent="0.2">
      <c r="A169" s="84"/>
      <c r="B169" s="285" t="str">
        <f t="shared" si="8"/>
        <v/>
      </c>
      <c r="C169" s="163" t="e">
        <f>IF(ISBLANK(#REF!),"",#REF!)</f>
        <v>#REF!</v>
      </c>
      <c r="D169" s="163" t="e">
        <f>IF(ISBLANK(#REF!),"",#REF!)</f>
        <v>#REF!</v>
      </c>
      <c r="E169" s="163" t="e">
        <f>IF(ISBLANK(#REF!),"",#REF!)</f>
        <v>#REF!</v>
      </c>
      <c r="F169" s="163" t="e">
        <f>IF(ISBLANK(#REF!),"",#REF!)</f>
        <v>#REF!</v>
      </c>
      <c r="G169" s="163" t="e">
        <f>IF(ISBLANK(#REF!),"",#REF!)</f>
        <v>#REF!</v>
      </c>
      <c r="H169" s="163" t="e">
        <f>IF(ISBLANK(#REF!),"",#REF!)</f>
        <v>#REF!</v>
      </c>
      <c r="I169" s="163" t="e">
        <f>IF(ISBLANK(#REF!),"",#REF!)</f>
        <v>#REF!</v>
      </c>
      <c r="J169" s="163" t="e">
        <f>IF(ISBLANK(#REF!),"",#REF!)</f>
        <v>#REF!</v>
      </c>
      <c r="K169" s="104"/>
      <c r="L169" s="285"/>
      <c r="M169" s="163" t="e">
        <f>IF(ISBLANK(#REF!),"",#REF!)</f>
        <v>#REF!</v>
      </c>
      <c r="N169" s="165" t="e">
        <f>IF(ISBLANK(#REF!),"",#REF!)</f>
        <v>#REF!</v>
      </c>
      <c r="O169" s="165" t="e">
        <f>IF(ISBLANK(#REF!),"",#REF!)</f>
        <v>#REF!</v>
      </c>
      <c r="P169" s="165" t="e">
        <f>IF(ISBLANK(#REF!),"",#REF!)</f>
        <v>#REF!</v>
      </c>
      <c r="Q169" s="166" t="e">
        <f>IF(ISBLANK(#REF!),"",#REF!)</f>
        <v>#REF!</v>
      </c>
      <c r="R169" s="167" t="str">
        <f>IF(ISBLANK(#REF!),"",IFERROR((VLOOKUP(#REF!,TAB_C0220,2,0)),""))</f>
        <v/>
      </c>
      <c r="S169" s="165" t="e">
        <f>IF(ISBLANK(#REF!),"",#REF!)</f>
        <v>#REF!</v>
      </c>
      <c r="T169" s="165" t="e">
        <f>IF(ISBLANK(#REF!),"",#REF!)</f>
        <v>#REF!</v>
      </c>
      <c r="U169" s="165" t="e">
        <f>IF(ISBLANK(#REF!),"",#REF!)</f>
        <v>#REF!</v>
      </c>
      <c r="V169" s="168" t="str">
        <f>IF(ISBLANK(#REF!),"",IFERROR((VLOOKUP(#REF!,TAB_C0260,2,0)),""))</f>
        <v/>
      </c>
    </row>
    <row r="170" spans="1:22" x14ac:dyDescent="0.2">
      <c r="A170" s="173" t="s">
        <v>353</v>
      </c>
      <c r="B170" s="287"/>
      <c r="C170" s="169"/>
      <c r="D170" s="169"/>
      <c r="E170" s="169"/>
      <c r="F170" s="169"/>
      <c r="G170" s="169"/>
      <c r="H170" s="169"/>
      <c r="I170" s="169"/>
      <c r="J170" s="169"/>
      <c r="K170" s="169"/>
      <c r="L170" s="287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</row>
  </sheetData>
  <customSheetViews>
    <customSheetView guid="{CE99FD40-41F2-4E10-9D73-3081630A1721}" hiddenRows="1" state="hidden">
      <pane xSplit="1" topLeftCell="B1" activePane="topRight" state="frozen"/>
      <selection pane="topRight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8">
    <mergeCell ref="N74:S74"/>
    <mergeCell ref="T74:U74"/>
    <mergeCell ref="N4:S4"/>
    <mergeCell ref="T4:U4"/>
    <mergeCell ref="N28:S28"/>
    <mergeCell ref="T28:U28"/>
    <mergeCell ref="N51:S51"/>
    <mergeCell ref="T51:U51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F28"/>
  <sheetViews>
    <sheetView workbookViewId="0"/>
  </sheetViews>
  <sheetFormatPr defaultColWidth="9.1640625" defaultRowHeight="11.25" x14ac:dyDescent="0.2"/>
  <sheetData>
    <row r="1" spans="1:6" x14ac:dyDescent="0.2">
      <c r="A1" t="s">
        <v>672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673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674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675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676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677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6</v>
      </c>
    </row>
    <row r="7" spans="1:6" x14ac:dyDescent="0.2">
      <c r="A7" t="s">
        <v>678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7</v>
      </c>
    </row>
    <row r="8" spans="1:6" x14ac:dyDescent="0.2">
      <c r="A8" t="s">
        <v>679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8</v>
      </c>
    </row>
    <row r="9" spans="1:6" x14ac:dyDescent="0.2">
      <c r="A9" t="s">
        <v>680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9</v>
      </c>
    </row>
    <row r="10" spans="1:6" x14ac:dyDescent="0.2">
      <c r="A10" t="s">
        <v>681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10</v>
      </c>
    </row>
    <row r="11" spans="1:6" x14ac:dyDescent="0.2">
      <c r="A11" t="s">
        <v>682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11</v>
      </c>
    </row>
    <row r="12" spans="1:6" x14ac:dyDescent="0.2">
      <c r="A12" t="s">
        <v>683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12</v>
      </c>
    </row>
    <row r="13" spans="1:6" x14ac:dyDescent="0.2">
      <c r="A13" t="s">
        <v>684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13</v>
      </c>
    </row>
    <row r="14" spans="1:6" x14ac:dyDescent="0.2">
      <c r="A14" t="s">
        <v>685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14</v>
      </c>
    </row>
    <row r="15" spans="1:6" x14ac:dyDescent="0.2">
      <c r="A15" t="s">
        <v>686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15</v>
      </c>
    </row>
    <row r="16" spans="1:6" x14ac:dyDescent="0.2">
      <c r="A16" t="s">
        <v>687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16</v>
      </c>
    </row>
    <row r="17" spans="1:6" x14ac:dyDescent="0.2">
      <c r="A17" t="s">
        <v>688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17</v>
      </c>
    </row>
    <row r="18" spans="1:6" x14ac:dyDescent="0.2">
      <c r="A18" t="s">
        <v>689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18</v>
      </c>
    </row>
    <row r="19" spans="1:6" x14ac:dyDescent="0.2">
      <c r="A19" t="s">
        <v>690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19</v>
      </c>
    </row>
    <row r="20" spans="1:6" x14ac:dyDescent="0.2">
      <c r="A20" t="s">
        <v>691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20</v>
      </c>
    </row>
    <row r="21" spans="1:6" x14ac:dyDescent="0.2">
      <c r="A21" t="s">
        <v>692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21</v>
      </c>
    </row>
    <row r="22" spans="1:6" x14ac:dyDescent="0.2">
      <c r="A22" t="s">
        <v>693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22</v>
      </c>
    </row>
    <row r="23" spans="1:6" x14ac:dyDescent="0.2">
      <c r="A23" t="s">
        <v>694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23</v>
      </c>
    </row>
    <row r="24" spans="1:6" x14ac:dyDescent="0.2">
      <c r="A24" t="s">
        <v>695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24</v>
      </c>
    </row>
    <row r="25" spans="1:6" x14ac:dyDescent="0.2">
      <c r="A25" t="s">
        <v>696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25</v>
      </c>
    </row>
    <row r="26" spans="1:6" x14ac:dyDescent="0.2">
      <c r="A26" t="s">
        <v>697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26</v>
      </c>
    </row>
    <row r="27" spans="1:6" x14ac:dyDescent="0.2">
      <c r="A27" t="s">
        <v>698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27</v>
      </c>
    </row>
    <row r="28" spans="1:6" x14ac:dyDescent="0.2">
      <c r="A28" t="s">
        <v>699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28</v>
      </c>
    </row>
  </sheetData>
  <customSheetViews>
    <customSheetView guid="{CE99FD40-41F2-4E10-9D73-3081630A1721}" state="hidden"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B500"/>
  <sheetViews>
    <sheetView workbookViewId="0"/>
  </sheetViews>
  <sheetFormatPr defaultColWidth="9.1640625" defaultRowHeight="11.25" x14ac:dyDescent="0.2"/>
  <sheetData>
    <row r="1" spans="1:2" x14ac:dyDescent="0.2">
      <c r="A1" s="324" t="s">
        <v>931</v>
      </c>
      <c r="B1" s="324" t="s">
        <v>928</v>
      </c>
    </row>
    <row r="2" spans="1:2" x14ac:dyDescent="0.2">
      <c r="A2" t="s">
        <v>302</v>
      </c>
    </row>
    <row r="3" spans="1:2" x14ac:dyDescent="0.2">
      <c r="A3" t="s">
        <v>302</v>
      </c>
    </row>
    <row r="4" spans="1:2" x14ac:dyDescent="0.2">
      <c r="A4" t="s">
        <v>302</v>
      </c>
    </row>
    <row r="5" spans="1:2" x14ac:dyDescent="0.2">
      <c r="A5" t="s">
        <v>302</v>
      </c>
    </row>
    <row r="6" spans="1:2" x14ac:dyDescent="0.2">
      <c r="A6" t="s">
        <v>302</v>
      </c>
    </row>
    <row r="7" spans="1:2" x14ac:dyDescent="0.2">
      <c r="A7" t="s">
        <v>302</v>
      </c>
    </row>
    <row r="8" spans="1:2" x14ac:dyDescent="0.2">
      <c r="A8" t="s">
        <v>302</v>
      </c>
    </row>
    <row r="9" spans="1:2" x14ac:dyDescent="0.2">
      <c r="A9" t="s">
        <v>302</v>
      </c>
    </row>
    <row r="10" spans="1:2" x14ac:dyDescent="0.2">
      <c r="A10" t="s">
        <v>302</v>
      </c>
    </row>
    <row r="11" spans="1:2" x14ac:dyDescent="0.2">
      <c r="A11" t="s">
        <v>302</v>
      </c>
    </row>
    <row r="12" spans="1:2" x14ac:dyDescent="0.2">
      <c r="A12" t="s">
        <v>302</v>
      </c>
    </row>
    <row r="13" spans="1:2" x14ac:dyDescent="0.2">
      <c r="A13" t="s">
        <v>302</v>
      </c>
    </row>
    <row r="14" spans="1:2" x14ac:dyDescent="0.2">
      <c r="A14" t="s">
        <v>302</v>
      </c>
    </row>
    <row r="15" spans="1:2" x14ac:dyDescent="0.2">
      <c r="A15" t="s">
        <v>302</v>
      </c>
    </row>
    <row r="16" spans="1:2" x14ac:dyDescent="0.2">
      <c r="A16" t="s">
        <v>302</v>
      </c>
    </row>
    <row r="17" spans="1:1" x14ac:dyDescent="0.2">
      <c r="A17" t="s">
        <v>302</v>
      </c>
    </row>
    <row r="18" spans="1:1" x14ac:dyDescent="0.2">
      <c r="A18" t="s">
        <v>302</v>
      </c>
    </row>
    <row r="19" spans="1:1" x14ac:dyDescent="0.2">
      <c r="A19" t="s">
        <v>302</v>
      </c>
    </row>
    <row r="20" spans="1:1" x14ac:dyDescent="0.2">
      <c r="A20" t="s">
        <v>302</v>
      </c>
    </row>
    <row r="21" spans="1:1" x14ac:dyDescent="0.2">
      <c r="A21" t="s">
        <v>302</v>
      </c>
    </row>
    <row r="22" spans="1:1" x14ac:dyDescent="0.2">
      <c r="A22" t="s">
        <v>302</v>
      </c>
    </row>
    <row r="23" spans="1:1" x14ac:dyDescent="0.2">
      <c r="A23" t="s">
        <v>302</v>
      </c>
    </row>
    <row r="24" spans="1:1" x14ac:dyDescent="0.2">
      <c r="A24" t="s">
        <v>302</v>
      </c>
    </row>
    <row r="25" spans="1:1" x14ac:dyDescent="0.2">
      <c r="A25" t="s">
        <v>302</v>
      </c>
    </row>
    <row r="26" spans="1:1" x14ac:dyDescent="0.2">
      <c r="A26" t="s">
        <v>302</v>
      </c>
    </row>
    <row r="27" spans="1:1" x14ac:dyDescent="0.2">
      <c r="A27" t="s">
        <v>302</v>
      </c>
    </row>
    <row r="28" spans="1:1" x14ac:dyDescent="0.2">
      <c r="A28" t="s">
        <v>302</v>
      </c>
    </row>
    <row r="29" spans="1:1" x14ac:dyDescent="0.2">
      <c r="A29" t="s">
        <v>302</v>
      </c>
    </row>
    <row r="30" spans="1:1" x14ac:dyDescent="0.2">
      <c r="A30" t="s">
        <v>302</v>
      </c>
    </row>
    <row r="31" spans="1:1" x14ac:dyDescent="0.2">
      <c r="A31" t="s">
        <v>302</v>
      </c>
    </row>
    <row r="32" spans="1:1" x14ac:dyDescent="0.2">
      <c r="A32" t="s">
        <v>302</v>
      </c>
    </row>
    <row r="33" spans="1:1" x14ac:dyDescent="0.2">
      <c r="A33" t="s">
        <v>302</v>
      </c>
    </row>
    <row r="34" spans="1:1" x14ac:dyDescent="0.2">
      <c r="A34" t="s">
        <v>302</v>
      </c>
    </row>
    <row r="35" spans="1:1" x14ac:dyDescent="0.2">
      <c r="A35" t="s">
        <v>302</v>
      </c>
    </row>
    <row r="36" spans="1:1" x14ac:dyDescent="0.2">
      <c r="A36" t="s">
        <v>302</v>
      </c>
    </row>
    <row r="37" spans="1:1" x14ac:dyDescent="0.2">
      <c r="A37" t="s">
        <v>302</v>
      </c>
    </row>
    <row r="38" spans="1:1" x14ac:dyDescent="0.2">
      <c r="A38" t="s">
        <v>302</v>
      </c>
    </row>
    <row r="39" spans="1:1" x14ac:dyDescent="0.2">
      <c r="A39" t="s">
        <v>302</v>
      </c>
    </row>
    <row r="40" spans="1:1" x14ac:dyDescent="0.2">
      <c r="A40" t="s">
        <v>302</v>
      </c>
    </row>
    <row r="41" spans="1:1" x14ac:dyDescent="0.2">
      <c r="A41" t="s">
        <v>302</v>
      </c>
    </row>
    <row r="42" spans="1:1" x14ac:dyDescent="0.2">
      <c r="A42" t="s">
        <v>302</v>
      </c>
    </row>
    <row r="43" spans="1:1" x14ac:dyDescent="0.2">
      <c r="A43" t="s">
        <v>302</v>
      </c>
    </row>
    <row r="44" spans="1:1" x14ac:dyDescent="0.2">
      <c r="A44" t="s">
        <v>302</v>
      </c>
    </row>
    <row r="45" spans="1:1" x14ac:dyDescent="0.2">
      <c r="A45" t="s">
        <v>302</v>
      </c>
    </row>
    <row r="46" spans="1:1" x14ac:dyDescent="0.2">
      <c r="A46" t="s">
        <v>302</v>
      </c>
    </row>
    <row r="47" spans="1:1" x14ac:dyDescent="0.2">
      <c r="A47" t="s">
        <v>302</v>
      </c>
    </row>
    <row r="48" spans="1:1" x14ac:dyDescent="0.2">
      <c r="A48" t="s">
        <v>302</v>
      </c>
    </row>
    <row r="49" spans="1:1" x14ac:dyDescent="0.2">
      <c r="A49" t="s">
        <v>302</v>
      </c>
    </row>
    <row r="50" spans="1:1" x14ac:dyDescent="0.2">
      <c r="A50" t="s">
        <v>302</v>
      </c>
    </row>
    <row r="51" spans="1:1" x14ac:dyDescent="0.2">
      <c r="A51" t="s">
        <v>302</v>
      </c>
    </row>
    <row r="52" spans="1:1" x14ac:dyDescent="0.2">
      <c r="A52" t="s">
        <v>302</v>
      </c>
    </row>
    <row r="53" spans="1:1" x14ac:dyDescent="0.2">
      <c r="A53" t="s">
        <v>302</v>
      </c>
    </row>
    <row r="54" spans="1:1" x14ac:dyDescent="0.2">
      <c r="A54" t="s">
        <v>302</v>
      </c>
    </row>
    <row r="55" spans="1:1" x14ac:dyDescent="0.2">
      <c r="A55" t="s">
        <v>302</v>
      </c>
    </row>
    <row r="56" spans="1:1" x14ac:dyDescent="0.2">
      <c r="A56" t="s">
        <v>302</v>
      </c>
    </row>
    <row r="57" spans="1:1" x14ac:dyDescent="0.2">
      <c r="A57" t="s">
        <v>302</v>
      </c>
    </row>
    <row r="58" spans="1:1" x14ac:dyDescent="0.2">
      <c r="A58" t="s">
        <v>302</v>
      </c>
    </row>
    <row r="59" spans="1:1" x14ac:dyDescent="0.2">
      <c r="A59" t="s">
        <v>302</v>
      </c>
    </row>
    <row r="60" spans="1:1" x14ac:dyDescent="0.2">
      <c r="A60" t="s">
        <v>302</v>
      </c>
    </row>
    <row r="61" spans="1:1" x14ac:dyDescent="0.2">
      <c r="A61" t="s">
        <v>302</v>
      </c>
    </row>
    <row r="62" spans="1:1" x14ac:dyDescent="0.2">
      <c r="A62" t="s">
        <v>302</v>
      </c>
    </row>
    <row r="63" spans="1:1" x14ac:dyDescent="0.2">
      <c r="A63" t="s">
        <v>302</v>
      </c>
    </row>
    <row r="64" spans="1:1" x14ac:dyDescent="0.2">
      <c r="A64" t="s">
        <v>302</v>
      </c>
    </row>
    <row r="65" spans="1:1" x14ac:dyDescent="0.2">
      <c r="A65" t="s">
        <v>302</v>
      </c>
    </row>
    <row r="66" spans="1:1" x14ac:dyDescent="0.2">
      <c r="A66" t="s">
        <v>302</v>
      </c>
    </row>
    <row r="67" spans="1:1" x14ac:dyDescent="0.2">
      <c r="A67" t="s">
        <v>302</v>
      </c>
    </row>
    <row r="68" spans="1:1" x14ac:dyDescent="0.2">
      <c r="A68" t="s">
        <v>302</v>
      </c>
    </row>
    <row r="69" spans="1:1" x14ac:dyDescent="0.2">
      <c r="A69" t="s">
        <v>302</v>
      </c>
    </row>
    <row r="70" spans="1:1" x14ac:dyDescent="0.2">
      <c r="A70" t="s">
        <v>302</v>
      </c>
    </row>
    <row r="71" spans="1:1" x14ac:dyDescent="0.2">
      <c r="A71" t="s">
        <v>302</v>
      </c>
    </row>
    <row r="72" spans="1:1" x14ac:dyDescent="0.2">
      <c r="A72" t="s">
        <v>302</v>
      </c>
    </row>
    <row r="73" spans="1:1" x14ac:dyDescent="0.2">
      <c r="A73" t="s">
        <v>302</v>
      </c>
    </row>
    <row r="74" spans="1:1" x14ac:dyDescent="0.2">
      <c r="A74" t="s">
        <v>302</v>
      </c>
    </row>
    <row r="75" spans="1:1" x14ac:dyDescent="0.2">
      <c r="A75" t="s">
        <v>302</v>
      </c>
    </row>
    <row r="76" spans="1:1" x14ac:dyDescent="0.2">
      <c r="A76" t="s">
        <v>302</v>
      </c>
    </row>
    <row r="77" spans="1:1" x14ac:dyDescent="0.2">
      <c r="A77" t="s">
        <v>302</v>
      </c>
    </row>
    <row r="78" spans="1:1" x14ac:dyDescent="0.2">
      <c r="A78" t="s">
        <v>302</v>
      </c>
    </row>
    <row r="79" spans="1:1" x14ac:dyDescent="0.2">
      <c r="A79" t="s">
        <v>302</v>
      </c>
    </row>
    <row r="80" spans="1:1" x14ac:dyDescent="0.2">
      <c r="A80" t="s">
        <v>302</v>
      </c>
    </row>
    <row r="81" spans="1:1" x14ac:dyDescent="0.2">
      <c r="A81" t="s">
        <v>302</v>
      </c>
    </row>
    <row r="82" spans="1:1" x14ac:dyDescent="0.2">
      <c r="A82" t="s">
        <v>302</v>
      </c>
    </row>
    <row r="83" spans="1:1" x14ac:dyDescent="0.2">
      <c r="A83" t="s">
        <v>302</v>
      </c>
    </row>
    <row r="84" spans="1:1" x14ac:dyDescent="0.2">
      <c r="A84" t="s">
        <v>302</v>
      </c>
    </row>
    <row r="85" spans="1:1" x14ac:dyDescent="0.2">
      <c r="A85" t="s">
        <v>302</v>
      </c>
    </row>
    <row r="86" spans="1:1" x14ac:dyDescent="0.2">
      <c r="A86" t="s">
        <v>302</v>
      </c>
    </row>
    <row r="87" spans="1:1" x14ac:dyDescent="0.2">
      <c r="A87" t="s">
        <v>302</v>
      </c>
    </row>
    <row r="88" spans="1:1" x14ac:dyDescent="0.2">
      <c r="A88" t="s">
        <v>302</v>
      </c>
    </row>
    <row r="89" spans="1:1" x14ac:dyDescent="0.2">
      <c r="A89" t="s">
        <v>302</v>
      </c>
    </row>
    <row r="90" spans="1:1" x14ac:dyDescent="0.2">
      <c r="A90" t="s">
        <v>302</v>
      </c>
    </row>
    <row r="91" spans="1:1" x14ac:dyDescent="0.2">
      <c r="A91" t="s">
        <v>302</v>
      </c>
    </row>
    <row r="92" spans="1:1" x14ac:dyDescent="0.2">
      <c r="A92" t="s">
        <v>302</v>
      </c>
    </row>
    <row r="93" spans="1:1" x14ac:dyDescent="0.2">
      <c r="A93" t="s">
        <v>302</v>
      </c>
    </row>
    <row r="94" spans="1:1" x14ac:dyDescent="0.2">
      <c r="A94" t="s">
        <v>302</v>
      </c>
    </row>
    <row r="95" spans="1:1" x14ac:dyDescent="0.2">
      <c r="A95" t="s">
        <v>302</v>
      </c>
    </row>
    <row r="96" spans="1:1" x14ac:dyDescent="0.2">
      <c r="A96" t="s">
        <v>302</v>
      </c>
    </row>
    <row r="97" spans="1:1" x14ac:dyDescent="0.2">
      <c r="A97" t="s">
        <v>302</v>
      </c>
    </row>
    <row r="98" spans="1:1" x14ac:dyDescent="0.2">
      <c r="A98" t="s">
        <v>302</v>
      </c>
    </row>
    <row r="99" spans="1:1" x14ac:dyDescent="0.2">
      <c r="A99" t="s">
        <v>302</v>
      </c>
    </row>
    <row r="100" spans="1:1" x14ac:dyDescent="0.2">
      <c r="A100" t="s">
        <v>302</v>
      </c>
    </row>
    <row r="101" spans="1:1" x14ac:dyDescent="0.2">
      <c r="A101" t="s">
        <v>302</v>
      </c>
    </row>
    <row r="102" spans="1:1" x14ac:dyDescent="0.2">
      <c r="A102" t="s">
        <v>302</v>
      </c>
    </row>
    <row r="103" spans="1:1" x14ac:dyDescent="0.2">
      <c r="A103" t="s">
        <v>302</v>
      </c>
    </row>
    <row r="104" spans="1:1" x14ac:dyDescent="0.2">
      <c r="A104" t="s">
        <v>302</v>
      </c>
    </row>
    <row r="105" spans="1:1" x14ac:dyDescent="0.2">
      <c r="A105" t="s">
        <v>302</v>
      </c>
    </row>
    <row r="106" spans="1:1" x14ac:dyDescent="0.2">
      <c r="A106" t="s">
        <v>302</v>
      </c>
    </row>
    <row r="107" spans="1:1" x14ac:dyDescent="0.2">
      <c r="A107" t="s">
        <v>302</v>
      </c>
    </row>
    <row r="108" spans="1:1" x14ac:dyDescent="0.2">
      <c r="A108" t="s">
        <v>302</v>
      </c>
    </row>
    <row r="109" spans="1:1" x14ac:dyDescent="0.2">
      <c r="A109" t="s">
        <v>302</v>
      </c>
    </row>
    <row r="110" spans="1:1" x14ac:dyDescent="0.2">
      <c r="A110" t="s">
        <v>302</v>
      </c>
    </row>
    <row r="111" spans="1:1" x14ac:dyDescent="0.2">
      <c r="A111" t="s">
        <v>302</v>
      </c>
    </row>
    <row r="112" spans="1:1" x14ac:dyDescent="0.2">
      <c r="A112" t="s">
        <v>302</v>
      </c>
    </row>
    <row r="113" spans="1:1" x14ac:dyDescent="0.2">
      <c r="A113" t="s">
        <v>302</v>
      </c>
    </row>
    <row r="114" spans="1:1" x14ac:dyDescent="0.2">
      <c r="A114" t="s">
        <v>302</v>
      </c>
    </row>
    <row r="115" spans="1:1" x14ac:dyDescent="0.2">
      <c r="A115" t="s">
        <v>302</v>
      </c>
    </row>
    <row r="116" spans="1:1" x14ac:dyDescent="0.2">
      <c r="A116" t="s">
        <v>302</v>
      </c>
    </row>
    <row r="117" spans="1:1" x14ac:dyDescent="0.2">
      <c r="A117" t="s">
        <v>302</v>
      </c>
    </row>
    <row r="118" spans="1:1" x14ac:dyDescent="0.2">
      <c r="A118" t="s">
        <v>302</v>
      </c>
    </row>
    <row r="119" spans="1:1" x14ac:dyDescent="0.2">
      <c r="A119" t="s">
        <v>302</v>
      </c>
    </row>
    <row r="120" spans="1:1" x14ac:dyDescent="0.2">
      <c r="A120" t="s">
        <v>302</v>
      </c>
    </row>
    <row r="121" spans="1:1" x14ac:dyDescent="0.2">
      <c r="A121" t="s">
        <v>302</v>
      </c>
    </row>
    <row r="122" spans="1:1" x14ac:dyDescent="0.2">
      <c r="A122" t="s">
        <v>302</v>
      </c>
    </row>
    <row r="123" spans="1:1" x14ac:dyDescent="0.2">
      <c r="A123" t="s">
        <v>302</v>
      </c>
    </row>
    <row r="124" spans="1:1" x14ac:dyDescent="0.2">
      <c r="A124" t="s">
        <v>302</v>
      </c>
    </row>
    <row r="125" spans="1:1" x14ac:dyDescent="0.2">
      <c r="A125" t="s">
        <v>302</v>
      </c>
    </row>
    <row r="126" spans="1:1" x14ac:dyDescent="0.2">
      <c r="A126" t="s">
        <v>302</v>
      </c>
    </row>
    <row r="127" spans="1:1" x14ac:dyDescent="0.2">
      <c r="A127" t="s">
        <v>302</v>
      </c>
    </row>
    <row r="128" spans="1:1" x14ac:dyDescent="0.2">
      <c r="A128" t="s">
        <v>302</v>
      </c>
    </row>
    <row r="129" spans="1:1" x14ac:dyDescent="0.2">
      <c r="A129" t="s">
        <v>302</v>
      </c>
    </row>
    <row r="130" spans="1:1" x14ac:dyDescent="0.2">
      <c r="A130" t="s">
        <v>302</v>
      </c>
    </row>
    <row r="131" spans="1:1" x14ac:dyDescent="0.2">
      <c r="A131" t="s">
        <v>302</v>
      </c>
    </row>
    <row r="132" spans="1:1" x14ac:dyDescent="0.2">
      <c r="A132" t="s">
        <v>302</v>
      </c>
    </row>
    <row r="133" spans="1:1" x14ac:dyDescent="0.2">
      <c r="A133" t="s">
        <v>302</v>
      </c>
    </row>
    <row r="134" spans="1:1" x14ac:dyDescent="0.2">
      <c r="A134" t="s">
        <v>302</v>
      </c>
    </row>
    <row r="135" spans="1:1" x14ac:dyDescent="0.2">
      <c r="A135" t="s">
        <v>302</v>
      </c>
    </row>
    <row r="136" spans="1:1" x14ac:dyDescent="0.2">
      <c r="A136" t="s">
        <v>302</v>
      </c>
    </row>
    <row r="137" spans="1:1" x14ac:dyDescent="0.2">
      <c r="A137" t="s">
        <v>302</v>
      </c>
    </row>
    <row r="138" spans="1:1" x14ac:dyDescent="0.2">
      <c r="A138" t="s">
        <v>302</v>
      </c>
    </row>
    <row r="139" spans="1:1" x14ac:dyDescent="0.2">
      <c r="A139" t="s">
        <v>302</v>
      </c>
    </row>
    <row r="140" spans="1:1" x14ac:dyDescent="0.2">
      <c r="A140" t="s">
        <v>302</v>
      </c>
    </row>
    <row r="141" spans="1:1" x14ac:dyDescent="0.2">
      <c r="A141" t="s">
        <v>302</v>
      </c>
    </row>
    <row r="142" spans="1:1" x14ac:dyDescent="0.2">
      <c r="A142" t="s">
        <v>302</v>
      </c>
    </row>
    <row r="143" spans="1:1" x14ac:dyDescent="0.2">
      <c r="A143" t="s">
        <v>302</v>
      </c>
    </row>
    <row r="144" spans="1:1" x14ac:dyDescent="0.2">
      <c r="A144" t="s">
        <v>302</v>
      </c>
    </row>
    <row r="145" spans="1:1" x14ac:dyDescent="0.2">
      <c r="A145" t="s">
        <v>302</v>
      </c>
    </row>
    <row r="146" spans="1:1" x14ac:dyDescent="0.2">
      <c r="A146" t="s">
        <v>302</v>
      </c>
    </row>
    <row r="147" spans="1:1" x14ac:dyDescent="0.2">
      <c r="A147" t="s">
        <v>302</v>
      </c>
    </row>
    <row r="148" spans="1:1" x14ac:dyDescent="0.2">
      <c r="A148" t="s">
        <v>302</v>
      </c>
    </row>
    <row r="149" spans="1:1" x14ac:dyDescent="0.2">
      <c r="A149" t="s">
        <v>302</v>
      </c>
    </row>
    <row r="150" spans="1:1" x14ac:dyDescent="0.2">
      <c r="A150" t="s">
        <v>302</v>
      </c>
    </row>
    <row r="151" spans="1:1" x14ac:dyDescent="0.2">
      <c r="A151" t="s">
        <v>302</v>
      </c>
    </row>
    <row r="152" spans="1:1" x14ac:dyDescent="0.2">
      <c r="A152" t="s">
        <v>302</v>
      </c>
    </row>
    <row r="153" spans="1:1" x14ac:dyDescent="0.2">
      <c r="A153" t="s">
        <v>302</v>
      </c>
    </row>
    <row r="154" spans="1:1" x14ac:dyDescent="0.2">
      <c r="A154" t="s">
        <v>302</v>
      </c>
    </row>
    <row r="155" spans="1:1" x14ac:dyDescent="0.2">
      <c r="A155" t="s">
        <v>302</v>
      </c>
    </row>
    <row r="156" spans="1:1" x14ac:dyDescent="0.2">
      <c r="A156" t="s">
        <v>302</v>
      </c>
    </row>
    <row r="157" spans="1:1" x14ac:dyDescent="0.2">
      <c r="A157" t="s">
        <v>302</v>
      </c>
    </row>
    <row r="158" spans="1:1" x14ac:dyDescent="0.2">
      <c r="A158" t="s">
        <v>302</v>
      </c>
    </row>
    <row r="159" spans="1:1" x14ac:dyDescent="0.2">
      <c r="A159" t="s">
        <v>302</v>
      </c>
    </row>
    <row r="160" spans="1:1" x14ac:dyDescent="0.2">
      <c r="A160" t="s">
        <v>302</v>
      </c>
    </row>
    <row r="161" spans="1:1" x14ac:dyDescent="0.2">
      <c r="A161" t="s">
        <v>302</v>
      </c>
    </row>
    <row r="162" spans="1:1" x14ac:dyDescent="0.2">
      <c r="A162" t="s">
        <v>302</v>
      </c>
    </row>
    <row r="163" spans="1:1" x14ac:dyDescent="0.2">
      <c r="A163" t="s">
        <v>302</v>
      </c>
    </row>
    <row r="164" spans="1:1" x14ac:dyDescent="0.2">
      <c r="A164" t="s">
        <v>302</v>
      </c>
    </row>
    <row r="165" spans="1:1" x14ac:dyDescent="0.2">
      <c r="A165" t="s">
        <v>302</v>
      </c>
    </row>
    <row r="166" spans="1:1" x14ac:dyDescent="0.2">
      <c r="A166" t="s">
        <v>302</v>
      </c>
    </row>
    <row r="167" spans="1:1" x14ac:dyDescent="0.2">
      <c r="A167" t="s">
        <v>302</v>
      </c>
    </row>
    <row r="168" spans="1:1" x14ac:dyDescent="0.2">
      <c r="A168" t="s">
        <v>302</v>
      </c>
    </row>
    <row r="169" spans="1:1" x14ac:dyDescent="0.2">
      <c r="A169" t="s">
        <v>302</v>
      </c>
    </row>
    <row r="170" spans="1:1" x14ac:dyDescent="0.2">
      <c r="A170" t="s">
        <v>302</v>
      </c>
    </row>
    <row r="171" spans="1:1" x14ac:dyDescent="0.2">
      <c r="A171" t="s">
        <v>302</v>
      </c>
    </row>
    <row r="172" spans="1:1" x14ac:dyDescent="0.2">
      <c r="A172" t="s">
        <v>302</v>
      </c>
    </row>
    <row r="173" spans="1:1" x14ac:dyDescent="0.2">
      <c r="A173" t="s">
        <v>302</v>
      </c>
    </row>
    <row r="174" spans="1:1" x14ac:dyDescent="0.2">
      <c r="A174" t="s">
        <v>302</v>
      </c>
    </row>
    <row r="175" spans="1:1" x14ac:dyDescent="0.2">
      <c r="A175" t="s">
        <v>302</v>
      </c>
    </row>
    <row r="176" spans="1:1" x14ac:dyDescent="0.2">
      <c r="A176" t="s">
        <v>302</v>
      </c>
    </row>
    <row r="177" spans="1:1" x14ac:dyDescent="0.2">
      <c r="A177" t="s">
        <v>302</v>
      </c>
    </row>
    <row r="178" spans="1:1" x14ac:dyDescent="0.2">
      <c r="A178" t="s">
        <v>302</v>
      </c>
    </row>
    <row r="179" spans="1:1" x14ac:dyDescent="0.2">
      <c r="A179" t="s">
        <v>302</v>
      </c>
    </row>
    <row r="180" spans="1:1" x14ac:dyDescent="0.2">
      <c r="A180" t="s">
        <v>302</v>
      </c>
    </row>
    <row r="181" spans="1:1" x14ac:dyDescent="0.2">
      <c r="A181" t="s">
        <v>302</v>
      </c>
    </row>
    <row r="182" spans="1:1" x14ac:dyDescent="0.2">
      <c r="A182" t="s">
        <v>302</v>
      </c>
    </row>
    <row r="183" spans="1:1" x14ac:dyDescent="0.2">
      <c r="A183" t="s">
        <v>302</v>
      </c>
    </row>
    <row r="184" spans="1:1" x14ac:dyDescent="0.2">
      <c r="A184" t="s">
        <v>302</v>
      </c>
    </row>
    <row r="185" spans="1:1" x14ac:dyDescent="0.2">
      <c r="A185" t="s">
        <v>302</v>
      </c>
    </row>
    <row r="186" spans="1:1" x14ac:dyDescent="0.2">
      <c r="A186" t="s">
        <v>302</v>
      </c>
    </row>
    <row r="187" spans="1:1" x14ac:dyDescent="0.2">
      <c r="A187" t="s">
        <v>302</v>
      </c>
    </row>
    <row r="188" spans="1:1" x14ac:dyDescent="0.2">
      <c r="A188" t="s">
        <v>302</v>
      </c>
    </row>
    <row r="189" spans="1:1" x14ac:dyDescent="0.2">
      <c r="A189" t="s">
        <v>302</v>
      </c>
    </row>
    <row r="190" spans="1:1" x14ac:dyDescent="0.2">
      <c r="A190" t="s">
        <v>302</v>
      </c>
    </row>
    <row r="191" spans="1:1" x14ac:dyDescent="0.2">
      <c r="A191" t="s">
        <v>302</v>
      </c>
    </row>
    <row r="192" spans="1:1" x14ac:dyDescent="0.2">
      <c r="A192" t="s">
        <v>302</v>
      </c>
    </row>
    <row r="193" spans="1:1" x14ac:dyDescent="0.2">
      <c r="A193" t="s">
        <v>302</v>
      </c>
    </row>
    <row r="194" spans="1:1" x14ac:dyDescent="0.2">
      <c r="A194" t="s">
        <v>302</v>
      </c>
    </row>
    <row r="195" spans="1:1" x14ac:dyDescent="0.2">
      <c r="A195" t="s">
        <v>302</v>
      </c>
    </row>
    <row r="196" spans="1:1" x14ac:dyDescent="0.2">
      <c r="A196" t="s">
        <v>302</v>
      </c>
    </row>
    <row r="197" spans="1:1" x14ac:dyDescent="0.2">
      <c r="A197" t="s">
        <v>302</v>
      </c>
    </row>
    <row r="198" spans="1:1" x14ac:dyDescent="0.2">
      <c r="A198" t="s">
        <v>302</v>
      </c>
    </row>
    <row r="199" spans="1:1" x14ac:dyDescent="0.2">
      <c r="A199" t="s">
        <v>302</v>
      </c>
    </row>
    <row r="200" spans="1:1" x14ac:dyDescent="0.2">
      <c r="A200" t="s">
        <v>302</v>
      </c>
    </row>
    <row r="201" spans="1:1" x14ac:dyDescent="0.2">
      <c r="A201" t="s">
        <v>302</v>
      </c>
    </row>
    <row r="202" spans="1:1" x14ac:dyDescent="0.2">
      <c r="A202" t="s">
        <v>302</v>
      </c>
    </row>
    <row r="203" spans="1:1" x14ac:dyDescent="0.2">
      <c r="A203" t="s">
        <v>302</v>
      </c>
    </row>
    <row r="204" spans="1:1" x14ac:dyDescent="0.2">
      <c r="A204" t="s">
        <v>302</v>
      </c>
    </row>
    <row r="205" spans="1:1" x14ac:dyDescent="0.2">
      <c r="A205" t="s">
        <v>302</v>
      </c>
    </row>
    <row r="206" spans="1:1" x14ac:dyDescent="0.2">
      <c r="A206" t="s">
        <v>302</v>
      </c>
    </row>
    <row r="207" spans="1:1" x14ac:dyDescent="0.2">
      <c r="A207" t="s">
        <v>302</v>
      </c>
    </row>
    <row r="208" spans="1:1" x14ac:dyDescent="0.2">
      <c r="A208" t="s">
        <v>302</v>
      </c>
    </row>
    <row r="209" spans="1:1" x14ac:dyDescent="0.2">
      <c r="A209" t="s">
        <v>302</v>
      </c>
    </row>
    <row r="210" spans="1:1" x14ac:dyDescent="0.2">
      <c r="A210" t="s">
        <v>302</v>
      </c>
    </row>
    <row r="211" spans="1:1" x14ac:dyDescent="0.2">
      <c r="A211" t="s">
        <v>302</v>
      </c>
    </row>
    <row r="212" spans="1:1" x14ac:dyDescent="0.2">
      <c r="A212" t="s">
        <v>302</v>
      </c>
    </row>
    <row r="213" spans="1:1" x14ac:dyDescent="0.2">
      <c r="A213" t="s">
        <v>302</v>
      </c>
    </row>
    <row r="214" spans="1:1" x14ac:dyDescent="0.2">
      <c r="A214" t="s">
        <v>302</v>
      </c>
    </row>
    <row r="215" spans="1:1" x14ac:dyDescent="0.2">
      <c r="A215" t="s">
        <v>302</v>
      </c>
    </row>
    <row r="216" spans="1:1" x14ac:dyDescent="0.2">
      <c r="A216" t="s">
        <v>302</v>
      </c>
    </row>
    <row r="217" spans="1:1" x14ac:dyDescent="0.2">
      <c r="A217" t="s">
        <v>302</v>
      </c>
    </row>
    <row r="218" spans="1:1" x14ac:dyDescent="0.2">
      <c r="A218" t="s">
        <v>302</v>
      </c>
    </row>
    <row r="219" spans="1:1" x14ac:dyDescent="0.2">
      <c r="A219" t="s">
        <v>302</v>
      </c>
    </row>
    <row r="220" spans="1:1" x14ac:dyDescent="0.2">
      <c r="A220" t="s">
        <v>302</v>
      </c>
    </row>
    <row r="221" spans="1:1" x14ac:dyDescent="0.2">
      <c r="A221" t="s">
        <v>302</v>
      </c>
    </row>
    <row r="222" spans="1:1" x14ac:dyDescent="0.2">
      <c r="A222" t="s">
        <v>302</v>
      </c>
    </row>
    <row r="223" spans="1:1" x14ac:dyDescent="0.2">
      <c r="A223" t="s">
        <v>302</v>
      </c>
    </row>
    <row r="224" spans="1:1" x14ac:dyDescent="0.2">
      <c r="A224" t="s">
        <v>302</v>
      </c>
    </row>
    <row r="225" spans="1:1" x14ac:dyDescent="0.2">
      <c r="A225" t="s">
        <v>302</v>
      </c>
    </row>
    <row r="226" spans="1:1" x14ac:dyDescent="0.2">
      <c r="A226" t="s">
        <v>302</v>
      </c>
    </row>
    <row r="227" spans="1:1" x14ac:dyDescent="0.2">
      <c r="A227" t="s">
        <v>302</v>
      </c>
    </row>
    <row r="228" spans="1:1" x14ac:dyDescent="0.2">
      <c r="A228" t="s">
        <v>302</v>
      </c>
    </row>
    <row r="229" spans="1:1" x14ac:dyDescent="0.2">
      <c r="A229" t="s">
        <v>302</v>
      </c>
    </row>
    <row r="230" spans="1:1" x14ac:dyDescent="0.2">
      <c r="A230" t="s">
        <v>302</v>
      </c>
    </row>
    <row r="231" spans="1:1" x14ac:dyDescent="0.2">
      <c r="A231" t="s">
        <v>302</v>
      </c>
    </row>
    <row r="232" spans="1:1" x14ac:dyDescent="0.2">
      <c r="A232" t="s">
        <v>302</v>
      </c>
    </row>
    <row r="233" spans="1:1" x14ac:dyDescent="0.2">
      <c r="A233" t="s">
        <v>302</v>
      </c>
    </row>
    <row r="234" spans="1:1" x14ac:dyDescent="0.2">
      <c r="A234" t="s">
        <v>302</v>
      </c>
    </row>
    <row r="235" spans="1:1" x14ac:dyDescent="0.2">
      <c r="A235" t="s">
        <v>302</v>
      </c>
    </row>
    <row r="236" spans="1:1" x14ac:dyDescent="0.2">
      <c r="A236" t="s">
        <v>302</v>
      </c>
    </row>
    <row r="237" spans="1:1" x14ac:dyDescent="0.2">
      <c r="A237" t="s">
        <v>302</v>
      </c>
    </row>
    <row r="238" spans="1:1" x14ac:dyDescent="0.2">
      <c r="A238" t="s">
        <v>302</v>
      </c>
    </row>
    <row r="239" spans="1:1" x14ac:dyDescent="0.2">
      <c r="A239" t="s">
        <v>302</v>
      </c>
    </row>
    <row r="240" spans="1:1" x14ac:dyDescent="0.2">
      <c r="A240" t="s">
        <v>302</v>
      </c>
    </row>
    <row r="241" spans="1:1" x14ac:dyDescent="0.2">
      <c r="A241" t="s">
        <v>302</v>
      </c>
    </row>
    <row r="242" spans="1:1" x14ac:dyDescent="0.2">
      <c r="A242" t="s">
        <v>302</v>
      </c>
    </row>
    <row r="243" spans="1:1" x14ac:dyDescent="0.2">
      <c r="A243" t="s">
        <v>302</v>
      </c>
    </row>
    <row r="244" spans="1:1" x14ac:dyDescent="0.2">
      <c r="A244" t="s">
        <v>302</v>
      </c>
    </row>
    <row r="245" spans="1:1" x14ac:dyDescent="0.2">
      <c r="A245" t="s">
        <v>302</v>
      </c>
    </row>
    <row r="246" spans="1:1" x14ac:dyDescent="0.2">
      <c r="A246" t="s">
        <v>302</v>
      </c>
    </row>
    <row r="247" spans="1:1" x14ac:dyDescent="0.2">
      <c r="A247" t="s">
        <v>302</v>
      </c>
    </row>
    <row r="248" spans="1:1" x14ac:dyDescent="0.2">
      <c r="A248" t="s">
        <v>302</v>
      </c>
    </row>
    <row r="249" spans="1:1" x14ac:dyDescent="0.2">
      <c r="A249" t="s">
        <v>302</v>
      </c>
    </row>
    <row r="250" spans="1:1" x14ac:dyDescent="0.2">
      <c r="A250" t="s">
        <v>302</v>
      </c>
    </row>
    <row r="251" spans="1:1" x14ac:dyDescent="0.2">
      <c r="A251" t="s">
        <v>302</v>
      </c>
    </row>
    <row r="252" spans="1:1" x14ac:dyDescent="0.2">
      <c r="A252" t="s">
        <v>302</v>
      </c>
    </row>
    <row r="253" spans="1:1" x14ac:dyDescent="0.2">
      <c r="A253" t="s">
        <v>302</v>
      </c>
    </row>
    <row r="254" spans="1:1" x14ac:dyDescent="0.2">
      <c r="A254" t="s">
        <v>302</v>
      </c>
    </row>
    <row r="255" spans="1:1" x14ac:dyDescent="0.2">
      <c r="A255" t="s">
        <v>302</v>
      </c>
    </row>
    <row r="256" spans="1:1" x14ac:dyDescent="0.2">
      <c r="A256" t="s">
        <v>302</v>
      </c>
    </row>
    <row r="257" spans="1:1" x14ac:dyDescent="0.2">
      <c r="A257" t="s">
        <v>302</v>
      </c>
    </row>
    <row r="258" spans="1:1" x14ac:dyDescent="0.2">
      <c r="A258" t="s">
        <v>302</v>
      </c>
    </row>
    <row r="259" spans="1:1" x14ac:dyDescent="0.2">
      <c r="A259" t="s">
        <v>302</v>
      </c>
    </row>
    <row r="260" spans="1:1" x14ac:dyDescent="0.2">
      <c r="A260" t="s">
        <v>302</v>
      </c>
    </row>
    <row r="261" spans="1:1" x14ac:dyDescent="0.2">
      <c r="A261" t="s">
        <v>302</v>
      </c>
    </row>
    <row r="262" spans="1:1" x14ac:dyDescent="0.2">
      <c r="A262" t="s">
        <v>302</v>
      </c>
    </row>
    <row r="263" spans="1:1" x14ac:dyDescent="0.2">
      <c r="A263" t="s">
        <v>302</v>
      </c>
    </row>
    <row r="264" spans="1:1" x14ac:dyDescent="0.2">
      <c r="A264" t="s">
        <v>302</v>
      </c>
    </row>
    <row r="265" spans="1:1" x14ac:dyDescent="0.2">
      <c r="A265" t="s">
        <v>302</v>
      </c>
    </row>
    <row r="266" spans="1:1" x14ac:dyDescent="0.2">
      <c r="A266" t="s">
        <v>302</v>
      </c>
    </row>
    <row r="267" spans="1:1" x14ac:dyDescent="0.2">
      <c r="A267" t="s">
        <v>302</v>
      </c>
    </row>
    <row r="268" spans="1:1" x14ac:dyDescent="0.2">
      <c r="A268" t="s">
        <v>302</v>
      </c>
    </row>
    <row r="269" spans="1:1" x14ac:dyDescent="0.2">
      <c r="A269" t="s">
        <v>302</v>
      </c>
    </row>
    <row r="270" spans="1:1" x14ac:dyDescent="0.2">
      <c r="A270" t="s">
        <v>302</v>
      </c>
    </row>
    <row r="271" spans="1:1" x14ac:dyDescent="0.2">
      <c r="A271" t="s">
        <v>302</v>
      </c>
    </row>
    <row r="272" spans="1:1" x14ac:dyDescent="0.2">
      <c r="A272" t="s">
        <v>302</v>
      </c>
    </row>
    <row r="273" spans="1:1" x14ac:dyDescent="0.2">
      <c r="A273" t="s">
        <v>302</v>
      </c>
    </row>
    <row r="274" spans="1:1" x14ac:dyDescent="0.2">
      <c r="A274" t="s">
        <v>302</v>
      </c>
    </row>
    <row r="275" spans="1:1" x14ac:dyDescent="0.2">
      <c r="A275" t="s">
        <v>302</v>
      </c>
    </row>
    <row r="276" spans="1:1" x14ac:dyDescent="0.2">
      <c r="A276" t="s">
        <v>302</v>
      </c>
    </row>
    <row r="277" spans="1:1" x14ac:dyDescent="0.2">
      <c r="A277" t="s">
        <v>302</v>
      </c>
    </row>
    <row r="278" spans="1:1" x14ac:dyDescent="0.2">
      <c r="A278" t="s">
        <v>302</v>
      </c>
    </row>
    <row r="279" spans="1:1" x14ac:dyDescent="0.2">
      <c r="A279" t="s">
        <v>302</v>
      </c>
    </row>
    <row r="280" spans="1:1" x14ac:dyDescent="0.2">
      <c r="A280" t="s">
        <v>302</v>
      </c>
    </row>
    <row r="281" spans="1:1" x14ac:dyDescent="0.2">
      <c r="A281" t="s">
        <v>302</v>
      </c>
    </row>
    <row r="282" spans="1:1" x14ac:dyDescent="0.2">
      <c r="A282" t="s">
        <v>302</v>
      </c>
    </row>
    <row r="283" spans="1:1" x14ac:dyDescent="0.2">
      <c r="A283" t="s">
        <v>302</v>
      </c>
    </row>
    <row r="284" spans="1:1" x14ac:dyDescent="0.2">
      <c r="A284" t="s">
        <v>302</v>
      </c>
    </row>
    <row r="285" spans="1:1" x14ac:dyDescent="0.2">
      <c r="A285" t="s">
        <v>302</v>
      </c>
    </row>
    <row r="286" spans="1:1" x14ac:dyDescent="0.2">
      <c r="A286" t="s">
        <v>302</v>
      </c>
    </row>
    <row r="287" spans="1:1" x14ac:dyDescent="0.2">
      <c r="A287" t="s">
        <v>302</v>
      </c>
    </row>
    <row r="288" spans="1:1" x14ac:dyDescent="0.2">
      <c r="A288" t="s">
        <v>302</v>
      </c>
    </row>
    <row r="289" spans="1:1" x14ac:dyDescent="0.2">
      <c r="A289" t="s">
        <v>302</v>
      </c>
    </row>
    <row r="290" spans="1:1" x14ac:dyDescent="0.2">
      <c r="A290" t="s">
        <v>302</v>
      </c>
    </row>
    <row r="291" spans="1:1" x14ac:dyDescent="0.2">
      <c r="A291" t="s">
        <v>302</v>
      </c>
    </row>
    <row r="292" spans="1:1" x14ac:dyDescent="0.2">
      <c r="A292" t="s">
        <v>302</v>
      </c>
    </row>
    <row r="293" spans="1:1" x14ac:dyDescent="0.2">
      <c r="A293" t="s">
        <v>302</v>
      </c>
    </row>
    <row r="294" spans="1:1" x14ac:dyDescent="0.2">
      <c r="A294" t="s">
        <v>302</v>
      </c>
    </row>
    <row r="295" spans="1:1" x14ac:dyDescent="0.2">
      <c r="A295" t="s">
        <v>302</v>
      </c>
    </row>
    <row r="296" spans="1:1" x14ac:dyDescent="0.2">
      <c r="A296" t="s">
        <v>302</v>
      </c>
    </row>
    <row r="297" spans="1:1" x14ac:dyDescent="0.2">
      <c r="A297" t="s">
        <v>302</v>
      </c>
    </row>
    <row r="298" spans="1:1" x14ac:dyDescent="0.2">
      <c r="A298" t="s">
        <v>302</v>
      </c>
    </row>
    <row r="299" spans="1:1" x14ac:dyDescent="0.2">
      <c r="A299" t="s">
        <v>302</v>
      </c>
    </row>
    <row r="300" spans="1:1" x14ac:dyDescent="0.2">
      <c r="A300" t="s">
        <v>302</v>
      </c>
    </row>
    <row r="301" spans="1:1" x14ac:dyDescent="0.2">
      <c r="A301" t="s">
        <v>302</v>
      </c>
    </row>
    <row r="302" spans="1:1" x14ac:dyDescent="0.2">
      <c r="A302" t="s">
        <v>302</v>
      </c>
    </row>
    <row r="303" spans="1:1" x14ac:dyDescent="0.2">
      <c r="A303" t="s">
        <v>302</v>
      </c>
    </row>
    <row r="304" spans="1:1" x14ac:dyDescent="0.2">
      <c r="A304" t="s">
        <v>302</v>
      </c>
    </row>
    <row r="305" spans="1:1" x14ac:dyDescent="0.2">
      <c r="A305" t="s">
        <v>302</v>
      </c>
    </row>
    <row r="306" spans="1:1" x14ac:dyDescent="0.2">
      <c r="A306" t="s">
        <v>302</v>
      </c>
    </row>
    <row r="307" spans="1:1" x14ac:dyDescent="0.2">
      <c r="A307" t="s">
        <v>302</v>
      </c>
    </row>
    <row r="308" spans="1:1" x14ac:dyDescent="0.2">
      <c r="A308" t="s">
        <v>302</v>
      </c>
    </row>
    <row r="309" spans="1:1" x14ac:dyDescent="0.2">
      <c r="A309" t="s">
        <v>302</v>
      </c>
    </row>
    <row r="310" spans="1:1" x14ac:dyDescent="0.2">
      <c r="A310" t="s">
        <v>302</v>
      </c>
    </row>
    <row r="311" spans="1:1" x14ac:dyDescent="0.2">
      <c r="A311" t="s">
        <v>302</v>
      </c>
    </row>
    <row r="312" spans="1:1" x14ac:dyDescent="0.2">
      <c r="A312" t="s">
        <v>302</v>
      </c>
    </row>
    <row r="313" spans="1:1" x14ac:dyDescent="0.2">
      <c r="A313" t="s">
        <v>302</v>
      </c>
    </row>
    <row r="314" spans="1:1" x14ac:dyDescent="0.2">
      <c r="A314" t="s">
        <v>302</v>
      </c>
    </row>
    <row r="315" spans="1:1" x14ac:dyDescent="0.2">
      <c r="A315" t="s">
        <v>302</v>
      </c>
    </row>
    <row r="316" spans="1:1" x14ac:dyDescent="0.2">
      <c r="A316" t="s">
        <v>302</v>
      </c>
    </row>
    <row r="317" spans="1:1" x14ac:dyDescent="0.2">
      <c r="A317" t="s">
        <v>302</v>
      </c>
    </row>
    <row r="318" spans="1:1" x14ac:dyDescent="0.2">
      <c r="A318" t="s">
        <v>302</v>
      </c>
    </row>
    <row r="319" spans="1:1" x14ac:dyDescent="0.2">
      <c r="A319" t="s">
        <v>302</v>
      </c>
    </row>
    <row r="320" spans="1:1" x14ac:dyDescent="0.2">
      <c r="A320" t="s">
        <v>302</v>
      </c>
    </row>
    <row r="321" spans="1:1" x14ac:dyDescent="0.2">
      <c r="A321" t="s">
        <v>302</v>
      </c>
    </row>
    <row r="322" spans="1:1" x14ac:dyDescent="0.2">
      <c r="A322" t="s">
        <v>302</v>
      </c>
    </row>
    <row r="323" spans="1:1" x14ac:dyDescent="0.2">
      <c r="A323" t="s">
        <v>302</v>
      </c>
    </row>
    <row r="324" spans="1:1" x14ac:dyDescent="0.2">
      <c r="A324" t="s">
        <v>302</v>
      </c>
    </row>
    <row r="325" spans="1:1" x14ac:dyDescent="0.2">
      <c r="A325" t="s">
        <v>302</v>
      </c>
    </row>
    <row r="326" spans="1:1" x14ac:dyDescent="0.2">
      <c r="A326" t="s">
        <v>302</v>
      </c>
    </row>
    <row r="327" spans="1:1" x14ac:dyDescent="0.2">
      <c r="A327" t="s">
        <v>302</v>
      </c>
    </row>
    <row r="328" spans="1:1" x14ac:dyDescent="0.2">
      <c r="A328" t="s">
        <v>302</v>
      </c>
    </row>
    <row r="329" spans="1:1" x14ac:dyDescent="0.2">
      <c r="A329" t="s">
        <v>302</v>
      </c>
    </row>
    <row r="330" spans="1:1" x14ac:dyDescent="0.2">
      <c r="A330" t="s">
        <v>302</v>
      </c>
    </row>
    <row r="331" spans="1:1" x14ac:dyDescent="0.2">
      <c r="A331" t="s">
        <v>302</v>
      </c>
    </row>
    <row r="332" spans="1:1" x14ac:dyDescent="0.2">
      <c r="A332" t="s">
        <v>302</v>
      </c>
    </row>
    <row r="333" spans="1:1" x14ac:dyDescent="0.2">
      <c r="A333" t="s">
        <v>302</v>
      </c>
    </row>
    <row r="334" spans="1:1" x14ac:dyDescent="0.2">
      <c r="A334" t="s">
        <v>302</v>
      </c>
    </row>
    <row r="335" spans="1:1" x14ac:dyDescent="0.2">
      <c r="A335" t="s">
        <v>302</v>
      </c>
    </row>
    <row r="336" spans="1:1" x14ac:dyDescent="0.2">
      <c r="A336" t="s">
        <v>302</v>
      </c>
    </row>
    <row r="337" spans="1:1" x14ac:dyDescent="0.2">
      <c r="A337" t="s">
        <v>302</v>
      </c>
    </row>
    <row r="338" spans="1:1" x14ac:dyDescent="0.2">
      <c r="A338" t="s">
        <v>302</v>
      </c>
    </row>
    <row r="339" spans="1:1" x14ac:dyDescent="0.2">
      <c r="A339" t="s">
        <v>302</v>
      </c>
    </row>
    <row r="340" spans="1:1" x14ac:dyDescent="0.2">
      <c r="A340" t="s">
        <v>302</v>
      </c>
    </row>
    <row r="341" spans="1:1" x14ac:dyDescent="0.2">
      <c r="A341" t="s">
        <v>302</v>
      </c>
    </row>
    <row r="342" spans="1:1" x14ac:dyDescent="0.2">
      <c r="A342" t="s">
        <v>302</v>
      </c>
    </row>
    <row r="343" spans="1:1" x14ac:dyDescent="0.2">
      <c r="A343" t="s">
        <v>302</v>
      </c>
    </row>
    <row r="344" spans="1:1" x14ac:dyDescent="0.2">
      <c r="A344" t="s">
        <v>302</v>
      </c>
    </row>
    <row r="345" spans="1:1" x14ac:dyDescent="0.2">
      <c r="A345" t="s">
        <v>302</v>
      </c>
    </row>
    <row r="346" spans="1:1" x14ac:dyDescent="0.2">
      <c r="A346" t="s">
        <v>302</v>
      </c>
    </row>
    <row r="347" spans="1:1" x14ac:dyDescent="0.2">
      <c r="A347" t="s">
        <v>302</v>
      </c>
    </row>
    <row r="348" spans="1:1" x14ac:dyDescent="0.2">
      <c r="A348" t="s">
        <v>302</v>
      </c>
    </row>
    <row r="349" spans="1:1" x14ac:dyDescent="0.2">
      <c r="A349" t="s">
        <v>302</v>
      </c>
    </row>
    <row r="350" spans="1:1" x14ac:dyDescent="0.2">
      <c r="A350" t="s">
        <v>302</v>
      </c>
    </row>
    <row r="351" spans="1:1" x14ac:dyDescent="0.2">
      <c r="A351" t="s">
        <v>302</v>
      </c>
    </row>
    <row r="352" spans="1:1" x14ac:dyDescent="0.2">
      <c r="A352" t="s">
        <v>302</v>
      </c>
    </row>
    <row r="353" spans="1:1" x14ac:dyDescent="0.2">
      <c r="A353" t="s">
        <v>302</v>
      </c>
    </row>
    <row r="354" spans="1:1" x14ac:dyDescent="0.2">
      <c r="A354" t="s">
        <v>302</v>
      </c>
    </row>
    <row r="355" spans="1:1" x14ac:dyDescent="0.2">
      <c r="A355" t="s">
        <v>302</v>
      </c>
    </row>
    <row r="356" spans="1:1" x14ac:dyDescent="0.2">
      <c r="A356" t="s">
        <v>302</v>
      </c>
    </row>
    <row r="357" spans="1:1" x14ac:dyDescent="0.2">
      <c r="A357" t="s">
        <v>302</v>
      </c>
    </row>
    <row r="358" spans="1:1" x14ac:dyDescent="0.2">
      <c r="A358" t="s">
        <v>302</v>
      </c>
    </row>
    <row r="359" spans="1:1" x14ac:dyDescent="0.2">
      <c r="A359" t="s">
        <v>302</v>
      </c>
    </row>
    <row r="360" spans="1:1" x14ac:dyDescent="0.2">
      <c r="A360" t="s">
        <v>302</v>
      </c>
    </row>
    <row r="361" spans="1:1" x14ac:dyDescent="0.2">
      <c r="A361" t="s">
        <v>302</v>
      </c>
    </row>
    <row r="362" spans="1:1" x14ac:dyDescent="0.2">
      <c r="A362" t="s">
        <v>302</v>
      </c>
    </row>
    <row r="363" spans="1:1" x14ac:dyDescent="0.2">
      <c r="A363" t="s">
        <v>302</v>
      </c>
    </row>
    <row r="364" spans="1:1" x14ac:dyDescent="0.2">
      <c r="A364" t="s">
        <v>302</v>
      </c>
    </row>
    <row r="365" spans="1:1" x14ac:dyDescent="0.2">
      <c r="A365" t="s">
        <v>302</v>
      </c>
    </row>
    <row r="366" spans="1:1" x14ac:dyDescent="0.2">
      <c r="A366" t="s">
        <v>302</v>
      </c>
    </row>
    <row r="367" spans="1:1" x14ac:dyDescent="0.2">
      <c r="A367" t="s">
        <v>302</v>
      </c>
    </row>
    <row r="368" spans="1:1" x14ac:dyDescent="0.2">
      <c r="A368" t="s">
        <v>302</v>
      </c>
    </row>
    <row r="369" spans="1:1" x14ac:dyDescent="0.2">
      <c r="A369" t="s">
        <v>302</v>
      </c>
    </row>
    <row r="370" spans="1:1" x14ac:dyDescent="0.2">
      <c r="A370" t="s">
        <v>302</v>
      </c>
    </row>
    <row r="371" spans="1:1" x14ac:dyDescent="0.2">
      <c r="A371" t="s">
        <v>302</v>
      </c>
    </row>
    <row r="372" spans="1:1" x14ac:dyDescent="0.2">
      <c r="A372" t="s">
        <v>302</v>
      </c>
    </row>
    <row r="373" spans="1:1" x14ac:dyDescent="0.2">
      <c r="A373" t="s">
        <v>302</v>
      </c>
    </row>
    <row r="374" spans="1:1" x14ac:dyDescent="0.2">
      <c r="A374" t="s">
        <v>302</v>
      </c>
    </row>
    <row r="375" spans="1:1" x14ac:dyDescent="0.2">
      <c r="A375" t="s">
        <v>302</v>
      </c>
    </row>
    <row r="376" spans="1:1" x14ac:dyDescent="0.2">
      <c r="A376" t="s">
        <v>302</v>
      </c>
    </row>
    <row r="377" spans="1:1" x14ac:dyDescent="0.2">
      <c r="A377" t="s">
        <v>302</v>
      </c>
    </row>
    <row r="378" spans="1:1" x14ac:dyDescent="0.2">
      <c r="A378" t="s">
        <v>302</v>
      </c>
    </row>
    <row r="379" spans="1:1" x14ac:dyDescent="0.2">
      <c r="A379" t="s">
        <v>302</v>
      </c>
    </row>
    <row r="380" spans="1:1" x14ac:dyDescent="0.2">
      <c r="A380" t="s">
        <v>302</v>
      </c>
    </row>
    <row r="381" spans="1:1" x14ac:dyDescent="0.2">
      <c r="A381" t="s">
        <v>302</v>
      </c>
    </row>
    <row r="382" spans="1:1" x14ac:dyDescent="0.2">
      <c r="A382" t="s">
        <v>302</v>
      </c>
    </row>
    <row r="383" spans="1:1" x14ac:dyDescent="0.2">
      <c r="A383" t="s">
        <v>302</v>
      </c>
    </row>
    <row r="384" spans="1:1" x14ac:dyDescent="0.2">
      <c r="A384" t="s">
        <v>302</v>
      </c>
    </row>
    <row r="385" spans="1:1" x14ac:dyDescent="0.2">
      <c r="A385" t="s">
        <v>302</v>
      </c>
    </row>
    <row r="386" spans="1:1" x14ac:dyDescent="0.2">
      <c r="A386" t="s">
        <v>302</v>
      </c>
    </row>
    <row r="387" spans="1:1" x14ac:dyDescent="0.2">
      <c r="A387" t="s">
        <v>302</v>
      </c>
    </row>
    <row r="388" spans="1:1" x14ac:dyDescent="0.2">
      <c r="A388" t="s">
        <v>302</v>
      </c>
    </row>
    <row r="389" spans="1:1" x14ac:dyDescent="0.2">
      <c r="A389" t="s">
        <v>302</v>
      </c>
    </row>
    <row r="390" spans="1:1" x14ac:dyDescent="0.2">
      <c r="A390" t="s">
        <v>302</v>
      </c>
    </row>
    <row r="391" spans="1:1" x14ac:dyDescent="0.2">
      <c r="A391" t="s">
        <v>302</v>
      </c>
    </row>
    <row r="392" spans="1:1" x14ac:dyDescent="0.2">
      <c r="A392" t="s">
        <v>302</v>
      </c>
    </row>
    <row r="393" spans="1:1" x14ac:dyDescent="0.2">
      <c r="A393" t="s">
        <v>302</v>
      </c>
    </row>
    <row r="394" spans="1:1" x14ac:dyDescent="0.2">
      <c r="A394" t="s">
        <v>302</v>
      </c>
    </row>
    <row r="395" spans="1:1" x14ac:dyDescent="0.2">
      <c r="A395" t="s">
        <v>302</v>
      </c>
    </row>
    <row r="396" spans="1:1" x14ac:dyDescent="0.2">
      <c r="A396" t="s">
        <v>302</v>
      </c>
    </row>
    <row r="397" spans="1:1" x14ac:dyDescent="0.2">
      <c r="A397" t="s">
        <v>302</v>
      </c>
    </row>
    <row r="398" spans="1:1" x14ac:dyDescent="0.2">
      <c r="A398" t="s">
        <v>302</v>
      </c>
    </row>
    <row r="399" spans="1:1" x14ac:dyDescent="0.2">
      <c r="A399" t="s">
        <v>302</v>
      </c>
    </row>
    <row r="400" spans="1:1" x14ac:dyDescent="0.2">
      <c r="A400" t="s">
        <v>302</v>
      </c>
    </row>
    <row r="401" spans="1:1" x14ac:dyDescent="0.2">
      <c r="A401" t="s">
        <v>302</v>
      </c>
    </row>
    <row r="402" spans="1:1" x14ac:dyDescent="0.2">
      <c r="A402" t="s">
        <v>302</v>
      </c>
    </row>
    <row r="403" spans="1:1" x14ac:dyDescent="0.2">
      <c r="A403" t="s">
        <v>302</v>
      </c>
    </row>
    <row r="404" spans="1:1" x14ac:dyDescent="0.2">
      <c r="A404" t="s">
        <v>302</v>
      </c>
    </row>
    <row r="405" spans="1:1" x14ac:dyDescent="0.2">
      <c r="A405" t="s">
        <v>302</v>
      </c>
    </row>
    <row r="406" spans="1:1" x14ac:dyDescent="0.2">
      <c r="A406" t="s">
        <v>302</v>
      </c>
    </row>
    <row r="407" spans="1:1" x14ac:dyDescent="0.2">
      <c r="A407" t="s">
        <v>302</v>
      </c>
    </row>
    <row r="408" spans="1:1" x14ac:dyDescent="0.2">
      <c r="A408" t="s">
        <v>302</v>
      </c>
    </row>
    <row r="409" spans="1:1" x14ac:dyDescent="0.2">
      <c r="A409" t="s">
        <v>302</v>
      </c>
    </row>
    <row r="410" spans="1:1" x14ac:dyDescent="0.2">
      <c r="A410" t="s">
        <v>302</v>
      </c>
    </row>
    <row r="411" spans="1:1" x14ac:dyDescent="0.2">
      <c r="A411" t="s">
        <v>302</v>
      </c>
    </row>
    <row r="412" spans="1:1" x14ac:dyDescent="0.2">
      <c r="A412" t="s">
        <v>302</v>
      </c>
    </row>
    <row r="413" spans="1:1" x14ac:dyDescent="0.2">
      <c r="A413" t="s">
        <v>302</v>
      </c>
    </row>
    <row r="414" spans="1:1" x14ac:dyDescent="0.2">
      <c r="A414" t="s">
        <v>302</v>
      </c>
    </row>
    <row r="415" spans="1:1" x14ac:dyDescent="0.2">
      <c r="A415" t="s">
        <v>302</v>
      </c>
    </row>
    <row r="416" spans="1:1" x14ac:dyDescent="0.2">
      <c r="A416" t="s">
        <v>302</v>
      </c>
    </row>
    <row r="417" spans="1:1" x14ac:dyDescent="0.2">
      <c r="A417" t="s">
        <v>302</v>
      </c>
    </row>
    <row r="418" spans="1:1" x14ac:dyDescent="0.2">
      <c r="A418" t="s">
        <v>302</v>
      </c>
    </row>
    <row r="419" spans="1:1" x14ac:dyDescent="0.2">
      <c r="A419" t="s">
        <v>302</v>
      </c>
    </row>
    <row r="420" spans="1:1" x14ac:dyDescent="0.2">
      <c r="A420" t="s">
        <v>302</v>
      </c>
    </row>
    <row r="421" spans="1:1" x14ac:dyDescent="0.2">
      <c r="A421" t="s">
        <v>302</v>
      </c>
    </row>
    <row r="422" spans="1:1" x14ac:dyDescent="0.2">
      <c r="A422" t="s">
        <v>302</v>
      </c>
    </row>
    <row r="423" spans="1:1" x14ac:dyDescent="0.2">
      <c r="A423" t="s">
        <v>302</v>
      </c>
    </row>
    <row r="424" spans="1:1" x14ac:dyDescent="0.2">
      <c r="A424" t="s">
        <v>302</v>
      </c>
    </row>
    <row r="425" spans="1:1" x14ac:dyDescent="0.2">
      <c r="A425" t="s">
        <v>302</v>
      </c>
    </row>
    <row r="426" spans="1:1" x14ac:dyDescent="0.2">
      <c r="A426" t="s">
        <v>302</v>
      </c>
    </row>
    <row r="427" spans="1:1" x14ac:dyDescent="0.2">
      <c r="A427" t="s">
        <v>302</v>
      </c>
    </row>
    <row r="428" spans="1:1" x14ac:dyDescent="0.2">
      <c r="A428" t="s">
        <v>302</v>
      </c>
    </row>
    <row r="429" spans="1:1" x14ac:dyDescent="0.2">
      <c r="A429" t="s">
        <v>302</v>
      </c>
    </row>
    <row r="430" spans="1:1" x14ac:dyDescent="0.2">
      <c r="A430" t="s">
        <v>302</v>
      </c>
    </row>
    <row r="431" spans="1:1" x14ac:dyDescent="0.2">
      <c r="A431" t="s">
        <v>302</v>
      </c>
    </row>
    <row r="432" spans="1:1" x14ac:dyDescent="0.2">
      <c r="A432" t="s">
        <v>302</v>
      </c>
    </row>
    <row r="433" spans="1:1" x14ac:dyDescent="0.2">
      <c r="A433" t="s">
        <v>302</v>
      </c>
    </row>
    <row r="434" spans="1:1" x14ac:dyDescent="0.2">
      <c r="A434" t="s">
        <v>302</v>
      </c>
    </row>
    <row r="435" spans="1:1" x14ac:dyDescent="0.2">
      <c r="A435" t="s">
        <v>302</v>
      </c>
    </row>
    <row r="436" spans="1:1" x14ac:dyDescent="0.2">
      <c r="A436" t="s">
        <v>302</v>
      </c>
    </row>
    <row r="437" spans="1:1" x14ac:dyDescent="0.2">
      <c r="A437" t="s">
        <v>302</v>
      </c>
    </row>
    <row r="438" spans="1:1" x14ac:dyDescent="0.2">
      <c r="A438" t="s">
        <v>302</v>
      </c>
    </row>
    <row r="439" spans="1:1" x14ac:dyDescent="0.2">
      <c r="A439" t="s">
        <v>302</v>
      </c>
    </row>
    <row r="440" spans="1:1" x14ac:dyDescent="0.2">
      <c r="A440" t="s">
        <v>302</v>
      </c>
    </row>
    <row r="441" spans="1:1" x14ac:dyDescent="0.2">
      <c r="A441" t="s">
        <v>302</v>
      </c>
    </row>
    <row r="442" spans="1:1" x14ac:dyDescent="0.2">
      <c r="A442" t="s">
        <v>302</v>
      </c>
    </row>
    <row r="443" spans="1:1" x14ac:dyDescent="0.2">
      <c r="A443" t="s">
        <v>302</v>
      </c>
    </row>
    <row r="444" spans="1:1" x14ac:dyDescent="0.2">
      <c r="A444" t="s">
        <v>302</v>
      </c>
    </row>
    <row r="445" spans="1:1" x14ac:dyDescent="0.2">
      <c r="A445" t="s">
        <v>302</v>
      </c>
    </row>
    <row r="446" spans="1:1" x14ac:dyDescent="0.2">
      <c r="A446" t="s">
        <v>302</v>
      </c>
    </row>
    <row r="447" spans="1:1" x14ac:dyDescent="0.2">
      <c r="A447" t="s">
        <v>302</v>
      </c>
    </row>
    <row r="448" spans="1:1" x14ac:dyDescent="0.2">
      <c r="A448" t="s">
        <v>302</v>
      </c>
    </row>
    <row r="449" spans="1:1" x14ac:dyDescent="0.2">
      <c r="A449" t="s">
        <v>302</v>
      </c>
    </row>
    <row r="450" spans="1:1" x14ac:dyDescent="0.2">
      <c r="A450" t="s">
        <v>302</v>
      </c>
    </row>
    <row r="451" spans="1:1" x14ac:dyDescent="0.2">
      <c r="A451" t="s">
        <v>302</v>
      </c>
    </row>
    <row r="452" spans="1:1" x14ac:dyDescent="0.2">
      <c r="A452" t="s">
        <v>302</v>
      </c>
    </row>
    <row r="453" spans="1:1" x14ac:dyDescent="0.2">
      <c r="A453" t="s">
        <v>302</v>
      </c>
    </row>
    <row r="454" spans="1:1" x14ac:dyDescent="0.2">
      <c r="A454" t="s">
        <v>302</v>
      </c>
    </row>
    <row r="455" spans="1:1" x14ac:dyDescent="0.2">
      <c r="A455" t="s">
        <v>302</v>
      </c>
    </row>
    <row r="456" spans="1:1" x14ac:dyDescent="0.2">
      <c r="A456" t="s">
        <v>302</v>
      </c>
    </row>
    <row r="457" spans="1:1" x14ac:dyDescent="0.2">
      <c r="A457" t="s">
        <v>302</v>
      </c>
    </row>
    <row r="458" spans="1:1" x14ac:dyDescent="0.2">
      <c r="A458" t="s">
        <v>302</v>
      </c>
    </row>
    <row r="459" spans="1:1" x14ac:dyDescent="0.2">
      <c r="A459" t="s">
        <v>302</v>
      </c>
    </row>
    <row r="460" spans="1:1" x14ac:dyDescent="0.2">
      <c r="A460" t="s">
        <v>302</v>
      </c>
    </row>
    <row r="461" spans="1:1" x14ac:dyDescent="0.2">
      <c r="A461" t="s">
        <v>302</v>
      </c>
    </row>
    <row r="462" spans="1:1" x14ac:dyDescent="0.2">
      <c r="A462" t="s">
        <v>302</v>
      </c>
    </row>
    <row r="463" spans="1:1" x14ac:dyDescent="0.2">
      <c r="A463" t="s">
        <v>302</v>
      </c>
    </row>
    <row r="464" spans="1:1" x14ac:dyDescent="0.2">
      <c r="A464" t="s">
        <v>302</v>
      </c>
    </row>
    <row r="465" spans="1:1" x14ac:dyDescent="0.2">
      <c r="A465" t="s">
        <v>302</v>
      </c>
    </row>
    <row r="466" spans="1:1" x14ac:dyDescent="0.2">
      <c r="A466" t="s">
        <v>302</v>
      </c>
    </row>
    <row r="467" spans="1:1" x14ac:dyDescent="0.2">
      <c r="A467" t="s">
        <v>302</v>
      </c>
    </row>
    <row r="468" spans="1:1" x14ac:dyDescent="0.2">
      <c r="A468" t="s">
        <v>302</v>
      </c>
    </row>
    <row r="469" spans="1:1" x14ac:dyDescent="0.2">
      <c r="A469" t="s">
        <v>302</v>
      </c>
    </row>
    <row r="470" spans="1:1" x14ac:dyDescent="0.2">
      <c r="A470" t="s">
        <v>302</v>
      </c>
    </row>
    <row r="471" spans="1:1" x14ac:dyDescent="0.2">
      <c r="A471" t="s">
        <v>302</v>
      </c>
    </row>
    <row r="472" spans="1:1" x14ac:dyDescent="0.2">
      <c r="A472" t="s">
        <v>302</v>
      </c>
    </row>
    <row r="473" spans="1:1" x14ac:dyDescent="0.2">
      <c r="A473" t="s">
        <v>302</v>
      </c>
    </row>
    <row r="474" spans="1:1" x14ac:dyDescent="0.2">
      <c r="A474" t="s">
        <v>302</v>
      </c>
    </row>
    <row r="475" spans="1:1" x14ac:dyDescent="0.2">
      <c r="A475" t="s">
        <v>302</v>
      </c>
    </row>
    <row r="476" spans="1:1" x14ac:dyDescent="0.2">
      <c r="A476" t="s">
        <v>302</v>
      </c>
    </row>
    <row r="477" spans="1:1" x14ac:dyDescent="0.2">
      <c r="A477" t="s">
        <v>302</v>
      </c>
    </row>
    <row r="478" spans="1:1" x14ac:dyDescent="0.2">
      <c r="A478" t="s">
        <v>302</v>
      </c>
    </row>
    <row r="479" spans="1:1" x14ac:dyDescent="0.2">
      <c r="A479" t="s">
        <v>302</v>
      </c>
    </row>
    <row r="480" spans="1:1" x14ac:dyDescent="0.2">
      <c r="A480" t="s">
        <v>302</v>
      </c>
    </row>
    <row r="481" spans="1:1" x14ac:dyDescent="0.2">
      <c r="A481" t="s">
        <v>302</v>
      </c>
    </row>
    <row r="482" spans="1:1" x14ac:dyDescent="0.2">
      <c r="A482" t="s">
        <v>302</v>
      </c>
    </row>
    <row r="483" spans="1:1" x14ac:dyDescent="0.2">
      <c r="A483" t="s">
        <v>302</v>
      </c>
    </row>
    <row r="484" spans="1:1" x14ac:dyDescent="0.2">
      <c r="A484" t="s">
        <v>302</v>
      </c>
    </row>
    <row r="485" spans="1:1" x14ac:dyDescent="0.2">
      <c r="A485" t="s">
        <v>302</v>
      </c>
    </row>
    <row r="486" spans="1:1" x14ac:dyDescent="0.2">
      <c r="A486" t="s">
        <v>302</v>
      </c>
    </row>
    <row r="487" spans="1:1" x14ac:dyDescent="0.2">
      <c r="A487" t="s">
        <v>302</v>
      </c>
    </row>
    <row r="488" spans="1:1" x14ac:dyDescent="0.2">
      <c r="A488" t="s">
        <v>302</v>
      </c>
    </row>
    <row r="489" spans="1:1" x14ac:dyDescent="0.2">
      <c r="A489" t="s">
        <v>302</v>
      </c>
    </row>
    <row r="490" spans="1:1" x14ac:dyDescent="0.2">
      <c r="A490" t="s">
        <v>302</v>
      </c>
    </row>
    <row r="491" spans="1:1" x14ac:dyDescent="0.2">
      <c r="A491" t="s">
        <v>302</v>
      </c>
    </row>
    <row r="492" spans="1:1" x14ac:dyDescent="0.2">
      <c r="A492" t="s">
        <v>302</v>
      </c>
    </row>
    <row r="493" spans="1:1" x14ac:dyDescent="0.2">
      <c r="A493" t="s">
        <v>302</v>
      </c>
    </row>
    <row r="494" spans="1:1" x14ac:dyDescent="0.2">
      <c r="A494" t="s">
        <v>302</v>
      </c>
    </row>
    <row r="495" spans="1:1" x14ac:dyDescent="0.2">
      <c r="A495" t="s">
        <v>302</v>
      </c>
    </row>
    <row r="496" spans="1:1" x14ac:dyDescent="0.2">
      <c r="A496" t="s">
        <v>302</v>
      </c>
    </row>
    <row r="497" spans="1:1" x14ac:dyDescent="0.2">
      <c r="A497" t="s">
        <v>302</v>
      </c>
    </row>
    <row r="498" spans="1:1" x14ac:dyDescent="0.2">
      <c r="A498" t="s">
        <v>302</v>
      </c>
    </row>
    <row r="499" spans="1:1" x14ac:dyDescent="0.2">
      <c r="A499" t="s">
        <v>302</v>
      </c>
    </row>
    <row r="500" spans="1:1" x14ac:dyDescent="0.2">
      <c r="A500" t="s">
        <v>302</v>
      </c>
    </row>
  </sheetData>
  <customSheetViews>
    <customSheetView guid="{CE99FD40-41F2-4E10-9D73-3081630A1721}" state="veryHidden"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4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45" sqref="D45"/>
    </sheetView>
  </sheetViews>
  <sheetFormatPr defaultColWidth="11.5" defaultRowHeight="11.25" x14ac:dyDescent="0.2"/>
  <cols>
    <col min="1" max="1" width="7.83203125" style="21" customWidth="1"/>
    <col min="2" max="2" width="80.6640625" style="103" customWidth="1"/>
    <col min="3" max="3" width="9.5" style="149" hidden="1" customWidth="1"/>
    <col min="4" max="4" width="17" style="103" customWidth="1"/>
    <col min="5" max="20" width="11.5" style="21" customWidth="1"/>
    <col min="21" max="16384" width="11.5" style="21"/>
  </cols>
  <sheetData>
    <row r="1" spans="1:7" ht="17.25" customHeight="1" thickBot="1" x14ac:dyDescent="0.25">
      <c r="A1" s="19" t="s">
        <v>52</v>
      </c>
      <c r="B1" s="84"/>
      <c r="C1" s="145"/>
      <c r="D1" s="84"/>
      <c r="E1" s="20"/>
      <c r="F1" s="20"/>
      <c r="G1" s="20"/>
    </row>
    <row r="2" spans="1:7" ht="3" customHeight="1" x14ac:dyDescent="0.2">
      <c r="A2" s="22"/>
      <c r="B2" s="84"/>
      <c r="C2" s="145"/>
      <c r="D2" s="84"/>
      <c r="E2" s="20"/>
      <c r="F2" s="20"/>
      <c r="G2" s="20"/>
    </row>
    <row r="3" spans="1:7" x14ac:dyDescent="0.2">
      <c r="A3" s="23"/>
      <c r="B3" s="24" t="s">
        <v>939</v>
      </c>
      <c r="C3" s="145"/>
      <c r="D3" s="25"/>
      <c r="E3" s="20"/>
      <c r="F3" s="20"/>
      <c r="G3" s="20"/>
    </row>
    <row r="4" spans="1:7" x14ac:dyDescent="0.2">
      <c r="A4" s="26"/>
      <c r="B4" s="24"/>
      <c r="C4" s="145"/>
      <c r="D4" s="25"/>
      <c r="E4" s="20"/>
      <c r="F4" s="20"/>
      <c r="G4" s="20"/>
    </row>
    <row r="5" spans="1:7" ht="34.5" thickBot="1" x14ac:dyDescent="0.25">
      <c r="A5" s="26"/>
      <c r="B5" s="27" t="s">
        <v>940</v>
      </c>
      <c r="C5" s="146"/>
      <c r="D5" s="81" t="s">
        <v>53</v>
      </c>
      <c r="E5" s="20"/>
      <c r="F5" s="20"/>
      <c r="G5" s="20"/>
    </row>
    <row r="6" spans="1:7" hidden="1" x14ac:dyDescent="0.2">
      <c r="A6" s="20"/>
      <c r="B6" s="29"/>
      <c r="C6" s="147"/>
      <c r="D6" s="80" t="s">
        <v>193</v>
      </c>
      <c r="E6" s="20"/>
      <c r="F6" s="20"/>
      <c r="G6" s="20"/>
    </row>
    <row r="7" spans="1:7" x14ac:dyDescent="0.2">
      <c r="A7" s="20"/>
      <c r="B7" s="30" t="s">
        <v>54</v>
      </c>
      <c r="C7" s="31" t="s">
        <v>55</v>
      </c>
      <c r="D7" s="32">
        <v>168171</v>
      </c>
      <c r="E7" s="20"/>
      <c r="F7" s="20"/>
      <c r="G7" s="20"/>
    </row>
    <row r="8" spans="1:7" x14ac:dyDescent="0.2">
      <c r="A8" s="20"/>
      <c r="B8" s="30" t="s">
        <v>56</v>
      </c>
      <c r="C8" s="31" t="s">
        <v>57</v>
      </c>
      <c r="D8" s="32">
        <v>683337</v>
      </c>
      <c r="E8" s="20"/>
      <c r="F8" s="20"/>
      <c r="G8" s="20"/>
    </row>
    <row r="9" spans="1:7" x14ac:dyDescent="0.2">
      <c r="A9" s="20"/>
      <c r="B9" s="30" t="s">
        <v>58</v>
      </c>
      <c r="C9" s="31" t="s">
        <v>59</v>
      </c>
      <c r="D9" s="32">
        <v>0</v>
      </c>
      <c r="E9" s="20"/>
      <c r="F9" s="20"/>
      <c r="G9" s="20"/>
    </row>
    <row r="10" spans="1:7" x14ac:dyDescent="0.2">
      <c r="A10" s="20"/>
      <c r="B10" s="33" t="s">
        <v>60</v>
      </c>
      <c r="C10" s="34" t="s">
        <v>61</v>
      </c>
      <c r="D10" s="35">
        <v>721064</v>
      </c>
      <c r="E10" s="20"/>
      <c r="F10" s="20"/>
      <c r="G10" s="20"/>
    </row>
    <row r="11" spans="1:7" x14ac:dyDescent="0.2">
      <c r="A11" s="20"/>
      <c r="B11" s="317" t="s">
        <v>62</v>
      </c>
      <c r="C11" s="60" t="s">
        <v>63</v>
      </c>
      <c r="D11" s="204">
        <v>18675507</v>
      </c>
      <c r="E11" s="20"/>
      <c r="F11" s="20"/>
      <c r="G11" s="20"/>
    </row>
    <row r="12" spans="1:7" x14ac:dyDescent="0.2">
      <c r="A12" s="20"/>
      <c r="B12" s="36" t="s">
        <v>64</v>
      </c>
      <c r="C12" s="37" t="s">
        <v>65</v>
      </c>
      <c r="D12" s="38">
        <v>1050670</v>
      </c>
      <c r="E12" s="20"/>
      <c r="F12" s="20"/>
      <c r="G12" s="20"/>
    </row>
    <row r="13" spans="1:7" x14ac:dyDescent="0.2">
      <c r="A13" s="20"/>
      <c r="B13" s="36" t="s">
        <v>66</v>
      </c>
      <c r="C13" s="37" t="s">
        <v>67</v>
      </c>
      <c r="D13" s="38">
        <v>114525</v>
      </c>
      <c r="E13" s="20"/>
      <c r="F13" s="20"/>
      <c r="G13" s="20"/>
    </row>
    <row r="14" spans="1:7" x14ac:dyDescent="0.2">
      <c r="A14" s="20"/>
      <c r="B14" s="36" t="s">
        <v>68</v>
      </c>
      <c r="C14" s="37" t="s">
        <v>69</v>
      </c>
      <c r="D14" s="38">
        <v>499105</v>
      </c>
      <c r="E14" s="20"/>
      <c r="F14" s="20"/>
      <c r="G14" s="20"/>
    </row>
    <row r="15" spans="1:7" x14ac:dyDescent="0.2">
      <c r="A15" s="20"/>
      <c r="B15" s="205" t="s">
        <v>70</v>
      </c>
      <c r="C15" s="37" t="s">
        <v>71</v>
      </c>
      <c r="D15" s="206">
        <v>135127</v>
      </c>
      <c r="E15" s="20"/>
      <c r="F15" s="20"/>
      <c r="G15" s="20"/>
    </row>
    <row r="16" spans="1:7" x14ac:dyDescent="0.2">
      <c r="A16" s="20"/>
      <c r="B16" s="207" t="s">
        <v>72</v>
      </c>
      <c r="C16" s="45" t="s">
        <v>73</v>
      </c>
      <c r="D16" s="208">
        <v>363978</v>
      </c>
      <c r="E16" s="20"/>
      <c r="F16" s="20"/>
      <c r="G16" s="20"/>
    </row>
    <row r="17" spans="1:7" x14ac:dyDescent="0.2">
      <c r="A17" s="20"/>
      <c r="B17" s="209" t="s">
        <v>74</v>
      </c>
      <c r="C17" s="210" t="s">
        <v>75</v>
      </c>
      <c r="D17" s="211">
        <v>15534206</v>
      </c>
      <c r="E17" s="20"/>
      <c r="F17" s="20"/>
      <c r="G17" s="20"/>
    </row>
    <row r="18" spans="1:7" x14ac:dyDescent="0.2">
      <c r="A18" s="20"/>
      <c r="B18" s="205" t="s">
        <v>622</v>
      </c>
      <c r="C18" s="37" t="s">
        <v>76</v>
      </c>
      <c r="D18" s="206">
        <v>5338141</v>
      </c>
      <c r="E18" s="20"/>
      <c r="F18" s="20"/>
      <c r="G18" s="20"/>
    </row>
    <row r="19" spans="1:7" x14ac:dyDescent="0.2">
      <c r="A19" s="20"/>
      <c r="B19" s="205" t="s">
        <v>623</v>
      </c>
      <c r="C19" s="37" t="s">
        <v>77</v>
      </c>
      <c r="D19" s="206">
        <v>8963786</v>
      </c>
      <c r="E19" s="20"/>
      <c r="F19" s="20"/>
      <c r="G19" s="20"/>
    </row>
    <row r="20" spans="1:7" s="40" customFormat="1" x14ac:dyDescent="0.2">
      <c r="A20" s="39"/>
      <c r="B20" s="205" t="s">
        <v>78</v>
      </c>
      <c r="C20" s="37" t="s">
        <v>79</v>
      </c>
      <c r="D20" s="206">
        <v>574</v>
      </c>
      <c r="E20" s="39"/>
      <c r="F20" s="39"/>
      <c r="G20" s="39"/>
    </row>
    <row r="21" spans="1:7" x14ac:dyDescent="0.2">
      <c r="A21" s="20"/>
      <c r="B21" s="207" t="s">
        <v>80</v>
      </c>
      <c r="C21" s="45" t="s">
        <v>81</v>
      </c>
      <c r="D21" s="208">
        <v>1231705</v>
      </c>
      <c r="E21" s="20"/>
      <c r="F21" s="20"/>
      <c r="G21" s="20"/>
    </row>
    <row r="22" spans="1:7" x14ac:dyDescent="0.2">
      <c r="A22" s="20"/>
      <c r="B22" s="209" t="s">
        <v>82</v>
      </c>
      <c r="C22" s="210" t="s">
        <v>83</v>
      </c>
      <c r="D22" s="211">
        <v>1165870</v>
      </c>
      <c r="E22" s="20"/>
      <c r="F22" s="20"/>
      <c r="G22" s="20"/>
    </row>
    <row r="23" spans="1:7" x14ac:dyDescent="0.2">
      <c r="A23" s="20"/>
      <c r="B23" s="36" t="s">
        <v>84</v>
      </c>
      <c r="C23" s="37" t="s">
        <v>85</v>
      </c>
      <c r="D23" s="38">
        <v>187103</v>
      </c>
      <c r="E23" s="20"/>
      <c r="F23" s="20"/>
      <c r="G23" s="20"/>
    </row>
    <row r="24" spans="1:7" x14ac:dyDescent="0.2">
      <c r="A24" s="20"/>
      <c r="B24" s="36" t="s">
        <v>86</v>
      </c>
      <c r="C24" s="37" t="s">
        <v>87</v>
      </c>
      <c r="D24" s="38">
        <v>121740</v>
      </c>
      <c r="E24" s="20"/>
      <c r="F24" s="20"/>
      <c r="G24" s="20"/>
    </row>
    <row r="25" spans="1:7" x14ac:dyDescent="0.2">
      <c r="A25" s="20"/>
      <c r="B25" s="44" t="s">
        <v>88</v>
      </c>
      <c r="C25" s="45" t="s">
        <v>89</v>
      </c>
      <c r="D25" s="212">
        <v>2288</v>
      </c>
      <c r="E25" s="20"/>
      <c r="F25" s="20"/>
      <c r="G25" s="20"/>
    </row>
    <row r="26" spans="1:7" x14ac:dyDescent="0.2">
      <c r="A26" s="20"/>
      <c r="B26" s="41" t="s">
        <v>90</v>
      </c>
      <c r="C26" s="42" t="s">
        <v>91</v>
      </c>
      <c r="D26" s="43">
        <v>0</v>
      </c>
      <c r="E26" s="20"/>
      <c r="F26" s="20"/>
      <c r="G26" s="20"/>
    </row>
    <row r="27" spans="1:7" x14ac:dyDescent="0.2">
      <c r="A27" s="20"/>
      <c r="B27" s="213" t="s">
        <v>92</v>
      </c>
      <c r="C27" s="214" t="s">
        <v>93</v>
      </c>
      <c r="D27" s="204">
        <v>1529334</v>
      </c>
      <c r="E27" s="20"/>
      <c r="F27" s="20"/>
      <c r="G27" s="20"/>
    </row>
    <row r="28" spans="1:7" x14ac:dyDescent="0.2">
      <c r="A28" s="20"/>
      <c r="B28" s="36" t="s">
        <v>94</v>
      </c>
      <c r="C28" s="37" t="s">
        <v>95</v>
      </c>
      <c r="D28" s="38">
        <v>29738</v>
      </c>
      <c r="E28" s="20"/>
      <c r="F28" s="20"/>
      <c r="G28" s="20"/>
    </row>
    <row r="29" spans="1:7" x14ac:dyDescent="0.2">
      <c r="A29" s="20"/>
      <c r="B29" s="36" t="s">
        <v>96</v>
      </c>
      <c r="C29" s="37" t="s">
        <v>97</v>
      </c>
      <c r="D29" s="38">
        <v>0</v>
      </c>
      <c r="E29" s="20"/>
      <c r="F29" s="20"/>
      <c r="G29" s="20"/>
    </row>
    <row r="30" spans="1:7" x14ac:dyDescent="0.2">
      <c r="A30" s="20"/>
      <c r="B30" s="44" t="s">
        <v>98</v>
      </c>
      <c r="C30" s="45" t="s">
        <v>99</v>
      </c>
      <c r="D30" s="212">
        <v>1499596</v>
      </c>
      <c r="E30" s="20"/>
      <c r="F30" s="20"/>
      <c r="G30" s="20"/>
    </row>
    <row r="31" spans="1:7" x14ac:dyDescent="0.2">
      <c r="A31" s="20"/>
      <c r="B31" s="213" t="s">
        <v>100</v>
      </c>
      <c r="C31" s="214" t="s">
        <v>101</v>
      </c>
      <c r="D31" s="46">
        <v>82546</v>
      </c>
      <c r="E31" s="20"/>
      <c r="F31" s="20"/>
      <c r="G31" s="20"/>
    </row>
    <row r="32" spans="1:7" x14ac:dyDescent="0.2">
      <c r="A32" s="20"/>
      <c r="B32" s="36" t="s">
        <v>663</v>
      </c>
      <c r="C32" s="37" t="s">
        <v>102</v>
      </c>
      <c r="D32" s="38">
        <v>510738</v>
      </c>
      <c r="E32" s="20"/>
      <c r="F32" s="20"/>
      <c r="G32" s="20"/>
    </row>
    <row r="33" spans="1:7" x14ac:dyDescent="0.2">
      <c r="A33" s="20"/>
      <c r="B33" s="47" t="s">
        <v>664</v>
      </c>
      <c r="C33" s="37" t="s">
        <v>103</v>
      </c>
      <c r="D33" s="38">
        <v>510442</v>
      </c>
      <c r="E33" s="20"/>
      <c r="F33" s="20"/>
      <c r="G33" s="20"/>
    </row>
    <row r="34" spans="1:7" x14ac:dyDescent="0.2">
      <c r="A34" s="20"/>
      <c r="B34" s="47" t="s">
        <v>665</v>
      </c>
      <c r="C34" s="37" t="s">
        <v>104</v>
      </c>
      <c r="D34" s="38">
        <v>296</v>
      </c>
      <c r="E34" s="20"/>
      <c r="F34" s="20"/>
      <c r="G34" s="20"/>
    </row>
    <row r="35" spans="1:7" x14ac:dyDescent="0.2">
      <c r="A35" s="20"/>
      <c r="B35" s="48" t="s">
        <v>105</v>
      </c>
      <c r="C35" s="37" t="s">
        <v>106</v>
      </c>
      <c r="D35" s="38">
        <v>-428192</v>
      </c>
      <c r="E35" s="20"/>
      <c r="F35" s="20"/>
      <c r="G35" s="20"/>
    </row>
    <row r="36" spans="1:7" x14ac:dyDescent="0.2">
      <c r="A36" s="20"/>
      <c r="B36" s="47" t="s">
        <v>107</v>
      </c>
      <c r="C36" s="37" t="s">
        <v>108</v>
      </c>
      <c r="D36" s="38">
        <v>103792</v>
      </c>
      <c r="E36" s="20"/>
      <c r="F36" s="20"/>
      <c r="G36" s="20"/>
    </row>
    <row r="37" spans="1:7" x14ac:dyDescent="0.2">
      <c r="A37" s="20"/>
      <c r="B37" s="47" t="s">
        <v>109</v>
      </c>
      <c r="C37" s="37" t="s">
        <v>110</v>
      </c>
      <c r="D37" s="38">
        <v>-531984</v>
      </c>
      <c r="E37" s="20"/>
      <c r="F37" s="20"/>
      <c r="G37" s="20"/>
    </row>
    <row r="38" spans="1:7" x14ac:dyDescent="0.2">
      <c r="A38" s="20"/>
      <c r="B38" s="44" t="s">
        <v>111</v>
      </c>
      <c r="C38" s="45" t="s">
        <v>112</v>
      </c>
      <c r="D38" s="212">
        <v>0</v>
      </c>
      <c r="E38" s="20"/>
      <c r="F38" s="20"/>
      <c r="G38" s="20"/>
    </row>
    <row r="39" spans="1:7" x14ac:dyDescent="0.2">
      <c r="A39" s="20"/>
      <c r="B39" s="213" t="s">
        <v>113</v>
      </c>
      <c r="C39" s="214" t="s">
        <v>114</v>
      </c>
      <c r="D39" s="46">
        <v>9510608</v>
      </c>
      <c r="E39" s="20"/>
      <c r="F39" s="20"/>
      <c r="G39" s="20"/>
    </row>
    <row r="40" spans="1:7" x14ac:dyDescent="0.2">
      <c r="A40" s="20"/>
      <c r="B40" s="30" t="s">
        <v>115</v>
      </c>
      <c r="C40" s="31" t="s">
        <v>116</v>
      </c>
      <c r="D40" s="49">
        <v>1127806</v>
      </c>
      <c r="E40" s="20"/>
      <c r="F40" s="20"/>
      <c r="G40" s="20"/>
    </row>
    <row r="41" spans="1:7" x14ac:dyDescent="0.2">
      <c r="A41" s="20"/>
      <c r="B41" s="30" t="s">
        <v>117</v>
      </c>
      <c r="C41" s="31" t="s">
        <v>118</v>
      </c>
      <c r="D41" s="49">
        <v>103230</v>
      </c>
      <c r="E41" s="20"/>
      <c r="F41" s="20"/>
      <c r="G41" s="20"/>
    </row>
    <row r="42" spans="1:7" x14ac:dyDescent="0.2">
      <c r="A42" s="50"/>
      <c r="B42" s="30" t="s">
        <v>119</v>
      </c>
      <c r="C42" s="31" t="s">
        <v>120</v>
      </c>
      <c r="D42" s="49">
        <v>475479</v>
      </c>
      <c r="E42" s="20"/>
      <c r="F42" s="20"/>
      <c r="G42" s="20"/>
    </row>
    <row r="43" spans="1:7" x14ac:dyDescent="0.2">
      <c r="A43" s="26"/>
      <c r="B43" s="30" t="s">
        <v>121</v>
      </c>
      <c r="C43" s="31" t="s">
        <v>122</v>
      </c>
      <c r="D43" s="49">
        <v>252117</v>
      </c>
      <c r="E43" s="20"/>
      <c r="F43" s="20"/>
      <c r="G43" s="20"/>
    </row>
    <row r="44" spans="1:7" ht="22.5" x14ac:dyDescent="0.2">
      <c r="A44" s="20"/>
      <c r="B44" s="318" t="s">
        <v>123</v>
      </c>
      <c r="C44" s="53" t="s">
        <v>124</v>
      </c>
      <c r="D44" s="49">
        <v>0</v>
      </c>
      <c r="E44" s="20"/>
      <c r="F44" s="20"/>
      <c r="G44" s="20"/>
    </row>
    <row r="45" spans="1:7" x14ac:dyDescent="0.2">
      <c r="A45" s="20"/>
      <c r="B45" s="30" t="s">
        <v>125</v>
      </c>
      <c r="C45" s="31" t="s">
        <v>126</v>
      </c>
      <c r="D45" s="49">
        <v>1688474</v>
      </c>
      <c r="E45" s="20"/>
      <c r="F45" s="20"/>
      <c r="G45" s="20"/>
    </row>
    <row r="46" spans="1:7" x14ac:dyDescent="0.2">
      <c r="A46" s="20"/>
      <c r="B46" s="33" t="s">
        <v>127</v>
      </c>
      <c r="C46" s="34" t="s">
        <v>128</v>
      </c>
      <c r="D46" s="215">
        <v>33630</v>
      </c>
      <c r="E46" s="20"/>
      <c r="F46" s="20"/>
      <c r="G46" s="20"/>
    </row>
    <row r="47" spans="1:7" ht="12" thickBot="1" x14ac:dyDescent="0.25">
      <c r="A47" s="20"/>
      <c r="B47" s="54" t="s">
        <v>129</v>
      </c>
      <c r="C47" s="55" t="s">
        <v>130</v>
      </c>
      <c r="D47" s="56">
        <v>35051303</v>
      </c>
      <c r="E47" s="20"/>
      <c r="F47" s="20"/>
      <c r="G47" s="20"/>
    </row>
    <row r="48" spans="1:7" x14ac:dyDescent="0.2">
      <c r="A48" s="20"/>
      <c r="B48" s="84"/>
      <c r="C48" s="145"/>
      <c r="D48" s="84"/>
      <c r="E48" s="20"/>
      <c r="F48" s="20"/>
      <c r="G48" s="20"/>
    </row>
    <row r="49" spans="1:7" x14ac:dyDescent="0.2">
      <c r="A49" s="20"/>
      <c r="B49" s="84"/>
      <c r="C49" s="145"/>
      <c r="D49" s="84"/>
      <c r="E49" s="20"/>
      <c r="F49" s="20"/>
      <c r="G49" s="20"/>
    </row>
    <row r="50" spans="1:7" x14ac:dyDescent="0.2">
      <c r="A50" s="20"/>
      <c r="B50" s="84"/>
      <c r="C50" s="145"/>
      <c r="D50" s="84"/>
      <c r="E50" s="20"/>
      <c r="F50" s="20"/>
      <c r="G50" s="20"/>
    </row>
    <row r="51" spans="1:7" x14ac:dyDescent="0.2">
      <c r="A51" s="20"/>
      <c r="B51" s="84"/>
      <c r="C51" s="145"/>
      <c r="D51" s="84"/>
      <c r="E51" s="20"/>
      <c r="F51" s="20"/>
      <c r="G51" s="20"/>
    </row>
    <row r="52" spans="1:7" x14ac:dyDescent="0.2">
      <c r="A52" s="20"/>
      <c r="B52" s="84"/>
      <c r="C52" s="145"/>
      <c r="D52" s="84"/>
      <c r="E52" s="20"/>
      <c r="F52" s="20"/>
      <c r="G52" s="20"/>
    </row>
    <row r="53" spans="1:7" x14ac:dyDescent="0.2">
      <c r="A53" s="20"/>
      <c r="B53" s="84"/>
      <c r="C53" s="145"/>
      <c r="D53" s="84"/>
      <c r="E53" s="20"/>
      <c r="F53" s="20"/>
      <c r="G53" s="20"/>
    </row>
    <row r="54" spans="1:7" x14ac:dyDescent="0.2">
      <c r="A54" s="20"/>
      <c r="B54" s="84"/>
      <c r="C54" s="145"/>
      <c r="D54" s="84"/>
      <c r="E54" s="20"/>
      <c r="F54" s="20"/>
      <c r="G54" s="20"/>
    </row>
    <row r="55" spans="1:7" x14ac:dyDescent="0.2">
      <c r="A55" s="20"/>
      <c r="B55" s="84"/>
      <c r="C55" s="145"/>
      <c r="D55" s="84"/>
      <c r="E55" s="20"/>
      <c r="F55" s="20"/>
      <c r="G55" s="20"/>
    </row>
    <row r="56" spans="1:7" x14ac:dyDescent="0.2">
      <c r="A56" s="20"/>
      <c r="B56" s="84"/>
      <c r="C56" s="145"/>
      <c r="D56" s="84"/>
      <c r="E56" s="20"/>
      <c r="F56" s="20"/>
      <c r="G56" s="20"/>
    </row>
    <row r="57" spans="1:7" x14ac:dyDescent="0.2">
      <c r="A57" s="20"/>
      <c r="B57" s="84"/>
      <c r="C57" s="145"/>
      <c r="D57" s="84"/>
      <c r="E57" s="20"/>
      <c r="F57" s="20"/>
      <c r="G57" s="20"/>
    </row>
    <row r="58" spans="1:7" x14ac:dyDescent="0.2">
      <c r="A58" s="20"/>
      <c r="B58" s="84"/>
      <c r="C58" s="145"/>
      <c r="D58" s="84"/>
      <c r="E58" s="20"/>
      <c r="F58" s="20"/>
      <c r="G58" s="20"/>
    </row>
    <row r="59" spans="1:7" x14ac:dyDescent="0.2">
      <c r="A59" s="20"/>
      <c r="B59" s="84"/>
      <c r="C59" s="145"/>
      <c r="D59" s="84"/>
      <c r="E59" s="20"/>
      <c r="F59" s="20"/>
      <c r="G59" s="20"/>
    </row>
    <row r="60" spans="1:7" x14ac:dyDescent="0.2">
      <c r="A60" s="20"/>
      <c r="B60" s="84"/>
      <c r="C60" s="145"/>
      <c r="D60" s="84"/>
      <c r="E60" s="20"/>
      <c r="F60" s="20"/>
      <c r="G60" s="20"/>
    </row>
    <row r="61" spans="1:7" x14ac:dyDescent="0.2">
      <c r="A61" s="20"/>
      <c r="B61" s="84"/>
      <c r="C61" s="145"/>
      <c r="D61" s="84"/>
      <c r="E61" s="20"/>
      <c r="F61" s="20"/>
      <c r="G61" s="20"/>
    </row>
    <row r="62" spans="1:7" x14ac:dyDescent="0.2">
      <c r="A62" s="20"/>
      <c r="B62" s="84"/>
      <c r="C62" s="145"/>
      <c r="D62" s="84"/>
      <c r="E62" s="20"/>
      <c r="F62" s="20"/>
      <c r="G62" s="20"/>
    </row>
    <row r="63" spans="1:7" x14ac:dyDescent="0.2">
      <c r="A63" s="20"/>
      <c r="B63" s="84"/>
      <c r="C63" s="145"/>
      <c r="D63" s="84"/>
      <c r="E63" s="20"/>
      <c r="F63" s="20"/>
      <c r="G63" s="20"/>
    </row>
    <row r="64" spans="1:7" x14ac:dyDescent="0.2">
      <c r="A64" s="20"/>
      <c r="B64" s="84"/>
      <c r="C64" s="145"/>
      <c r="D64" s="84"/>
      <c r="E64" s="20"/>
      <c r="F64" s="20"/>
      <c r="G64" s="20"/>
    </row>
    <row r="65" spans="1:7" x14ac:dyDescent="0.2">
      <c r="A65" s="20"/>
      <c r="B65" s="84"/>
      <c r="C65" s="145"/>
      <c r="D65" s="84"/>
      <c r="E65" s="20"/>
      <c r="F65" s="20"/>
      <c r="G65" s="20"/>
    </row>
    <row r="66" spans="1:7" x14ac:dyDescent="0.2">
      <c r="A66" s="20"/>
      <c r="B66" s="84"/>
      <c r="C66" s="145"/>
      <c r="D66" s="84"/>
      <c r="E66" s="20"/>
      <c r="F66" s="20"/>
      <c r="G66" s="20"/>
    </row>
    <row r="67" spans="1:7" x14ac:dyDescent="0.2">
      <c r="A67" s="20"/>
      <c r="B67" s="84"/>
      <c r="C67" s="145"/>
      <c r="D67" s="84"/>
      <c r="E67" s="20"/>
      <c r="F67" s="20"/>
      <c r="G67" s="20"/>
    </row>
    <row r="68" spans="1:7" x14ac:dyDescent="0.2">
      <c r="A68" s="20"/>
      <c r="B68" s="84"/>
      <c r="C68" s="145"/>
      <c r="D68" s="84"/>
      <c r="E68" s="20"/>
      <c r="F68" s="20"/>
      <c r="G68" s="20"/>
    </row>
    <row r="69" spans="1:7" x14ac:dyDescent="0.2">
      <c r="A69" s="20"/>
      <c r="B69" s="84"/>
      <c r="C69" s="145"/>
      <c r="D69" s="84"/>
      <c r="E69" s="20"/>
      <c r="F69" s="20"/>
      <c r="G69" s="20"/>
    </row>
    <row r="70" spans="1:7" x14ac:dyDescent="0.2">
      <c r="A70" s="20"/>
      <c r="B70" s="84"/>
      <c r="C70" s="145"/>
      <c r="D70" s="84"/>
      <c r="E70" s="20"/>
      <c r="F70" s="20"/>
      <c r="G70" s="20"/>
    </row>
    <row r="71" spans="1:7" x14ac:dyDescent="0.2">
      <c r="A71" s="20"/>
      <c r="B71" s="84"/>
      <c r="C71" s="145"/>
      <c r="D71" s="84"/>
      <c r="E71" s="20"/>
      <c r="F71" s="20"/>
      <c r="G71" s="20"/>
    </row>
    <row r="72" spans="1:7" x14ac:dyDescent="0.2">
      <c r="A72" s="20"/>
      <c r="B72" s="84"/>
      <c r="C72" s="145"/>
      <c r="D72" s="84"/>
      <c r="E72" s="20"/>
      <c r="F72" s="20"/>
      <c r="G72" s="20"/>
    </row>
    <row r="73" spans="1:7" x14ac:dyDescent="0.2">
      <c r="A73" s="20"/>
      <c r="B73" s="84"/>
      <c r="C73" s="145"/>
      <c r="D73" s="84"/>
      <c r="E73" s="20"/>
      <c r="F73" s="20"/>
      <c r="G73" s="20"/>
    </row>
    <row r="74" spans="1:7" x14ac:dyDescent="0.2">
      <c r="A74" s="20"/>
      <c r="B74" s="84"/>
      <c r="C74" s="145"/>
      <c r="D74" s="84"/>
      <c r="E74" s="20"/>
      <c r="F74" s="20"/>
      <c r="G74" s="20"/>
    </row>
  </sheetData>
  <customSheetViews>
    <customSheetView guid="{CE99FD40-41F2-4E10-9D73-3081630A1721}" showGridLines="0" hiddenRows="1" hiddenColumns="1">
      <pane xSplit="2" ySplit="5" topLeftCell="D7" activePane="bottomRight" state="frozen"/>
      <selection pane="bottomRight" activeCell="D45" sqref="D45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59974974822229687"/>
  </sheetPr>
  <dimension ref="A1:G74"/>
  <sheetViews>
    <sheetView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H20" sqref="H20"/>
    </sheetView>
  </sheetViews>
  <sheetFormatPr defaultColWidth="11.5" defaultRowHeight="11.25" x14ac:dyDescent="0.2"/>
  <cols>
    <col min="1" max="1" width="7.83203125" style="21" customWidth="1"/>
    <col min="2" max="2" width="77" style="103" customWidth="1"/>
    <col min="3" max="3" width="9.5" style="149" hidden="1" customWidth="1"/>
    <col min="4" max="4" width="21" style="103" customWidth="1"/>
    <col min="5" max="5" width="8.83203125" style="103" customWidth="1"/>
    <col min="6" max="7" width="11.5" style="103" customWidth="1"/>
    <col min="8" max="28" width="11.5" style="21" customWidth="1"/>
    <col min="29" max="16384" width="11.5" style="21"/>
  </cols>
  <sheetData>
    <row r="1" spans="1:5" ht="17.25" customHeight="1" thickBot="1" x14ac:dyDescent="0.25">
      <c r="A1" s="19" t="s">
        <v>52</v>
      </c>
      <c r="B1" s="84"/>
      <c r="C1" s="145"/>
      <c r="D1" s="84"/>
      <c r="E1" s="84"/>
    </row>
    <row r="2" spans="1:5" ht="3" customHeight="1" x14ac:dyDescent="0.2">
      <c r="A2" s="22"/>
      <c r="B2" s="84"/>
      <c r="C2" s="145"/>
      <c r="D2" s="84"/>
      <c r="E2" s="84"/>
    </row>
    <row r="3" spans="1:5" x14ac:dyDescent="0.2">
      <c r="A3" s="23"/>
      <c r="B3" s="24" t="s">
        <v>447</v>
      </c>
      <c r="C3" s="145"/>
      <c r="D3" s="25"/>
      <c r="E3" s="84"/>
    </row>
    <row r="4" spans="1:5" x14ac:dyDescent="0.2">
      <c r="A4" s="26"/>
      <c r="B4" s="24"/>
      <c r="C4" s="145"/>
      <c r="D4" s="25"/>
      <c r="E4" s="84"/>
    </row>
    <row r="5" spans="1:5" ht="12" thickBot="1" x14ac:dyDescent="0.25">
      <c r="A5" s="26"/>
      <c r="B5" s="27" t="e">
        <f>_entity&amp;CHAR(10)&amp;"Actif au"&amp;_sdateFR&amp;CHAR(10)&amp;_multiplierFR</f>
        <v>#REF!</v>
      </c>
      <c r="C5" s="146"/>
      <c r="D5" s="81" t="s">
        <v>446</v>
      </c>
      <c r="E5" s="84"/>
    </row>
    <row r="6" spans="1:5" hidden="1" x14ac:dyDescent="0.2">
      <c r="A6" s="20"/>
      <c r="B6" s="29"/>
      <c r="C6" s="147"/>
      <c r="D6" s="80" t="e">
        <f>#REF!</f>
        <v>#REF!</v>
      </c>
      <c r="E6" s="84"/>
    </row>
    <row r="7" spans="1:5" x14ac:dyDescent="0.2">
      <c r="A7" s="20"/>
      <c r="B7" s="30" t="s">
        <v>405</v>
      </c>
      <c r="C7" s="31" t="s">
        <v>55</v>
      </c>
      <c r="D7" s="32">
        <f>S.02.01_1_EN!D7</f>
        <v>168171</v>
      </c>
      <c r="E7" s="84"/>
    </row>
    <row r="8" spans="1:5" x14ac:dyDescent="0.2">
      <c r="A8" s="20"/>
      <c r="B8" s="30" t="s">
        <v>406</v>
      </c>
      <c r="C8" s="31" t="s">
        <v>57</v>
      </c>
      <c r="D8" s="32" t="e">
        <f>SUMIF(#REF!,S.02.01_1_FR!$C8,#REF!)/coef</f>
        <v>#REF!</v>
      </c>
      <c r="E8" s="84"/>
    </row>
    <row r="9" spans="1:5" x14ac:dyDescent="0.2">
      <c r="A9" s="20"/>
      <c r="B9" s="30" t="s">
        <v>407</v>
      </c>
      <c r="C9" s="31" t="s">
        <v>59</v>
      </c>
      <c r="D9" s="32" t="e">
        <f>SUMIF(#REF!,S.02.01_1_FR!$C9,#REF!)/coef</f>
        <v>#REF!</v>
      </c>
      <c r="E9" s="84"/>
    </row>
    <row r="10" spans="1:5" x14ac:dyDescent="0.2">
      <c r="A10" s="20"/>
      <c r="B10" s="33" t="s">
        <v>408</v>
      </c>
      <c r="C10" s="34" t="s">
        <v>61</v>
      </c>
      <c r="D10" s="35" t="e">
        <f>SUMIF(#REF!,S.02.01_1_FR!$C10,#REF!)/coef</f>
        <v>#REF!</v>
      </c>
      <c r="E10" s="84"/>
    </row>
    <row r="11" spans="1:5" x14ac:dyDescent="0.2">
      <c r="A11" s="20"/>
      <c r="B11" s="59" t="s">
        <v>409</v>
      </c>
      <c r="C11" s="60" t="s">
        <v>63</v>
      </c>
      <c r="D11" s="204" t="e">
        <f>SUMIF(#REF!,S.02.01_1_FR!$C11,#REF!)/coef</f>
        <v>#REF!</v>
      </c>
      <c r="E11" s="84"/>
    </row>
    <row r="12" spans="1:5" x14ac:dyDescent="0.2">
      <c r="A12" s="20"/>
      <c r="B12" s="36" t="s">
        <v>410</v>
      </c>
      <c r="C12" s="37" t="s">
        <v>65</v>
      </c>
      <c r="D12" s="38" t="e">
        <f>SUMIF(#REF!,S.02.01_1_FR!$C12,#REF!)/coef</f>
        <v>#REF!</v>
      </c>
      <c r="E12" s="84"/>
    </row>
    <row r="13" spans="1:5" x14ac:dyDescent="0.2">
      <c r="A13" s="20"/>
      <c r="B13" s="36" t="s">
        <v>411</v>
      </c>
      <c r="C13" s="37" t="s">
        <v>67</v>
      </c>
      <c r="D13" s="38" t="e">
        <f>SUMIF(#REF!,S.02.01_1_FR!$C13,#REF!)/coef</f>
        <v>#REF!</v>
      </c>
      <c r="E13" s="84"/>
    </row>
    <row r="14" spans="1:5" x14ac:dyDescent="0.2">
      <c r="A14" s="20"/>
      <c r="B14" s="36" t="s">
        <v>412</v>
      </c>
      <c r="C14" s="37" t="s">
        <v>69</v>
      </c>
      <c r="D14" s="38" t="e">
        <f>SUMIF(#REF!,S.02.01_1_FR!$C14,#REF!)/coef</f>
        <v>#REF!</v>
      </c>
      <c r="E14" s="84"/>
    </row>
    <row r="15" spans="1:5" x14ac:dyDescent="0.2">
      <c r="A15" s="20"/>
      <c r="B15" s="205" t="s">
        <v>413</v>
      </c>
      <c r="C15" s="37" t="s">
        <v>71</v>
      </c>
      <c r="D15" s="206" t="e">
        <f>SUMIF(#REF!,S.02.01_1_FR!$C15,#REF!)/coef</f>
        <v>#REF!</v>
      </c>
      <c r="E15" s="84"/>
    </row>
    <row r="16" spans="1:5" x14ac:dyDescent="0.2">
      <c r="A16" s="20"/>
      <c r="B16" s="207" t="s">
        <v>414</v>
      </c>
      <c r="C16" s="45" t="s">
        <v>73</v>
      </c>
      <c r="D16" s="208" t="e">
        <f>SUMIF(#REF!,S.02.01_1_FR!$C16,#REF!)/coef</f>
        <v>#REF!</v>
      </c>
      <c r="E16" s="84"/>
    </row>
    <row r="17" spans="1:7" x14ac:dyDescent="0.2">
      <c r="A17" s="20"/>
      <c r="B17" s="209" t="s">
        <v>415</v>
      </c>
      <c r="C17" s="210" t="s">
        <v>75</v>
      </c>
      <c r="D17" s="211" t="e">
        <f>SUMIF(#REF!,S.02.01_1_FR!$C17,#REF!)/coef</f>
        <v>#REF!</v>
      </c>
      <c r="E17" s="84"/>
    </row>
    <row r="18" spans="1:7" x14ac:dyDescent="0.2">
      <c r="A18" s="20"/>
      <c r="B18" s="205" t="s">
        <v>416</v>
      </c>
      <c r="C18" s="37" t="s">
        <v>76</v>
      </c>
      <c r="D18" s="206" t="e">
        <f>SUMIF(#REF!,S.02.01_1_FR!$C18,#REF!)/coef</f>
        <v>#REF!</v>
      </c>
      <c r="E18" s="84"/>
    </row>
    <row r="19" spans="1:7" x14ac:dyDescent="0.2">
      <c r="A19" s="20"/>
      <c r="B19" s="205" t="s">
        <v>417</v>
      </c>
      <c r="C19" s="37" t="s">
        <v>77</v>
      </c>
      <c r="D19" s="206" t="e">
        <f>SUMIF(#REF!,S.02.01_1_FR!$C19,#REF!)/coef</f>
        <v>#REF!</v>
      </c>
      <c r="E19" s="84"/>
    </row>
    <row r="20" spans="1:7" s="40" customFormat="1" x14ac:dyDescent="0.2">
      <c r="A20" s="39"/>
      <c r="B20" s="205" t="s">
        <v>418</v>
      </c>
      <c r="C20" s="37" t="s">
        <v>79</v>
      </c>
      <c r="D20" s="206" t="e">
        <f>SUMIF(#REF!,S.02.01_1_FR!$C20,#REF!)/coef</f>
        <v>#REF!</v>
      </c>
      <c r="E20" s="104"/>
      <c r="F20" s="144"/>
      <c r="G20" s="144"/>
    </row>
    <row r="21" spans="1:7" x14ac:dyDescent="0.2">
      <c r="A21" s="20"/>
      <c r="B21" s="207" t="s">
        <v>419</v>
      </c>
      <c r="C21" s="45" t="s">
        <v>81</v>
      </c>
      <c r="D21" s="208" t="e">
        <f>SUMIF(#REF!,S.02.01_1_FR!$C21,#REF!)/coef</f>
        <v>#REF!</v>
      </c>
      <c r="E21" s="84"/>
    </row>
    <row r="22" spans="1:7" x14ac:dyDescent="0.2">
      <c r="A22" s="20"/>
      <c r="B22" s="209" t="s">
        <v>420</v>
      </c>
      <c r="C22" s="210" t="s">
        <v>83</v>
      </c>
      <c r="D22" s="211" t="e">
        <f>SUMIF(#REF!,S.02.01_1_FR!$C22,#REF!)/coef</f>
        <v>#REF!</v>
      </c>
      <c r="E22" s="84"/>
    </row>
    <row r="23" spans="1:7" x14ac:dyDescent="0.2">
      <c r="A23" s="20"/>
      <c r="B23" s="36" t="s">
        <v>421</v>
      </c>
      <c r="C23" s="37" t="s">
        <v>85</v>
      </c>
      <c r="D23" s="38" t="e">
        <f>SUMIF(#REF!,S.02.01_1_FR!$C23,#REF!)/coef</f>
        <v>#REF!</v>
      </c>
      <c r="E23" s="84"/>
    </row>
    <row r="24" spans="1:7" x14ac:dyDescent="0.2">
      <c r="A24" s="20"/>
      <c r="B24" s="36" t="s">
        <v>422</v>
      </c>
      <c r="C24" s="37" t="s">
        <v>87</v>
      </c>
      <c r="D24" s="38" t="e">
        <f>SUMIF(#REF!,S.02.01_1_FR!$C24,#REF!)/coef</f>
        <v>#REF!</v>
      </c>
      <c r="E24" s="84"/>
    </row>
    <row r="25" spans="1:7" x14ac:dyDescent="0.2">
      <c r="A25" s="20"/>
      <c r="B25" s="44" t="s">
        <v>423</v>
      </c>
      <c r="C25" s="45" t="s">
        <v>89</v>
      </c>
      <c r="D25" s="212" t="e">
        <f>SUMIF(#REF!,S.02.01_1_FR!$C25,#REF!)/coef</f>
        <v>#REF!</v>
      </c>
      <c r="E25" s="84"/>
    </row>
    <row r="26" spans="1:7" x14ac:dyDescent="0.2">
      <c r="A26" s="20"/>
      <c r="B26" s="41" t="s">
        <v>424</v>
      </c>
      <c r="C26" s="42" t="s">
        <v>91</v>
      </c>
      <c r="D26" s="43" t="e">
        <f>SUMIF(#REF!,S.02.01_1_FR!$C26,#REF!)/coef</f>
        <v>#REF!</v>
      </c>
      <c r="E26" s="84"/>
    </row>
    <row r="27" spans="1:7" x14ac:dyDescent="0.2">
      <c r="A27" s="20"/>
      <c r="B27" s="213" t="s">
        <v>425</v>
      </c>
      <c r="C27" s="214" t="s">
        <v>93</v>
      </c>
      <c r="D27" s="204" t="e">
        <f>SUMIF(#REF!,S.02.01_1_FR!$C27,#REF!)/coef</f>
        <v>#REF!</v>
      </c>
      <c r="E27" s="84"/>
    </row>
    <row r="28" spans="1:7" x14ac:dyDescent="0.2">
      <c r="A28" s="20"/>
      <c r="B28" s="36" t="s">
        <v>426</v>
      </c>
      <c r="C28" s="37" t="s">
        <v>95</v>
      </c>
      <c r="D28" s="38" t="e">
        <f>SUMIF(#REF!,S.02.01_1_FR!$C28,#REF!)/coef</f>
        <v>#REF!</v>
      </c>
      <c r="E28" s="84"/>
    </row>
    <row r="29" spans="1:7" x14ac:dyDescent="0.2">
      <c r="A29" s="20"/>
      <c r="B29" s="36" t="s">
        <v>427</v>
      </c>
      <c r="C29" s="37" t="s">
        <v>97</v>
      </c>
      <c r="D29" s="38" t="e">
        <f>SUMIF(#REF!,S.02.01_1_FR!$C29,#REF!)/coef</f>
        <v>#REF!</v>
      </c>
      <c r="E29" s="84"/>
    </row>
    <row r="30" spans="1:7" x14ac:dyDescent="0.2">
      <c r="A30" s="20"/>
      <c r="B30" s="44" t="s">
        <v>428</v>
      </c>
      <c r="C30" s="45" t="s">
        <v>99</v>
      </c>
      <c r="D30" s="212" t="e">
        <f>SUMIF(#REF!,S.02.01_1_FR!$C30,#REF!)/coef</f>
        <v>#REF!</v>
      </c>
      <c r="E30" s="84"/>
    </row>
    <row r="31" spans="1:7" x14ac:dyDescent="0.2">
      <c r="A31" s="20"/>
      <c r="B31" s="213" t="s">
        <v>429</v>
      </c>
      <c r="C31" s="214" t="s">
        <v>101</v>
      </c>
      <c r="D31" s="46" t="e">
        <f>SUMIF(#REF!,S.02.01_1_FR!$C31,#REF!)/coef</f>
        <v>#REF!</v>
      </c>
      <c r="E31" s="84"/>
    </row>
    <row r="32" spans="1:7" x14ac:dyDescent="0.2">
      <c r="A32" s="20"/>
      <c r="B32" s="36" t="s">
        <v>430</v>
      </c>
      <c r="C32" s="37" t="s">
        <v>102</v>
      </c>
      <c r="D32" s="38" t="e">
        <f>SUMIF(#REF!,S.02.01_1_FR!$C32,#REF!)/coef</f>
        <v>#REF!</v>
      </c>
      <c r="E32" s="84"/>
    </row>
    <row r="33" spans="1:6" x14ac:dyDescent="0.2">
      <c r="A33" s="20"/>
      <c r="B33" s="47" t="s">
        <v>431</v>
      </c>
      <c r="C33" s="37" t="s">
        <v>103</v>
      </c>
      <c r="D33" s="38" t="e">
        <f>SUMIF(#REF!,S.02.01_1_FR!$C33,#REF!)/coef</f>
        <v>#REF!</v>
      </c>
      <c r="E33" s="84"/>
    </row>
    <row r="34" spans="1:6" x14ac:dyDescent="0.2">
      <c r="A34" s="20"/>
      <c r="B34" s="47" t="s">
        <v>432</v>
      </c>
      <c r="C34" s="37" t="s">
        <v>104</v>
      </c>
      <c r="D34" s="38" t="e">
        <f>SUMIF(#REF!,S.02.01_1_FR!$C34,#REF!)/coef</f>
        <v>#REF!</v>
      </c>
      <c r="E34" s="84"/>
    </row>
    <row r="35" spans="1:6" x14ac:dyDescent="0.2">
      <c r="A35" s="20"/>
      <c r="B35" s="48" t="s">
        <v>433</v>
      </c>
      <c r="C35" s="37" t="s">
        <v>106</v>
      </c>
      <c r="D35" s="38" t="e">
        <f>SUMIF(#REF!,S.02.01_1_FR!$C35,#REF!)/coef</f>
        <v>#REF!</v>
      </c>
      <c r="E35" s="84"/>
    </row>
    <row r="36" spans="1:6" x14ac:dyDescent="0.2">
      <c r="A36" s="20"/>
      <c r="B36" s="47" t="s">
        <v>434</v>
      </c>
      <c r="C36" s="37" t="s">
        <v>108</v>
      </c>
      <c r="D36" s="38" t="e">
        <f>SUMIF(#REF!,S.02.01_1_FR!$C36,#REF!)/coef</f>
        <v>#REF!</v>
      </c>
      <c r="E36" s="84"/>
    </row>
    <row r="37" spans="1:6" x14ac:dyDescent="0.2">
      <c r="A37" s="20"/>
      <c r="B37" s="47" t="s">
        <v>435</v>
      </c>
      <c r="C37" s="37" t="s">
        <v>110</v>
      </c>
      <c r="D37" s="38" t="e">
        <f>SUMIF(#REF!,S.02.01_1_FR!$C37,#REF!)/coef</f>
        <v>#REF!</v>
      </c>
      <c r="E37" s="84"/>
    </row>
    <row r="38" spans="1:6" x14ac:dyDescent="0.2">
      <c r="A38" s="20"/>
      <c r="B38" s="44" t="s">
        <v>436</v>
      </c>
      <c r="C38" s="45" t="s">
        <v>112</v>
      </c>
      <c r="D38" s="212" t="e">
        <f>SUMIF(#REF!,S.02.01_1_FR!$C38,#REF!)/coef</f>
        <v>#REF!</v>
      </c>
      <c r="E38" s="84"/>
    </row>
    <row r="39" spans="1:6" x14ac:dyDescent="0.2">
      <c r="A39" s="20"/>
      <c r="B39" s="213" t="s">
        <v>437</v>
      </c>
      <c r="C39" s="214" t="s">
        <v>114</v>
      </c>
      <c r="D39" s="46" t="e">
        <f>SUMIF(#REF!,S.02.01_1_FR!$C39,#REF!)/coef</f>
        <v>#REF!</v>
      </c>
      <c r="E39" s="84"/>
    </row>
    <row r="40" spans="1:6" x14ac:dyDescent="0.2">
      <c r="A40" s="20"/>
      <c r="B40" s="30" t="s">
        <v>438</v>
      </c>
      <c r="C40" s="31" t="s">
        <v>116</v>
      </c>
      <c r="D40" s="49" t="e">
        <f>SUMIF(#REF!,S.02.01_1_FR!$C40,#REF!)/coef</f>
        <v>#REF!</v>
      </c>
      <c r="E40" s="84"/>
    </row>
    <row r="41" spans="1:6" x14ac:dyDescent="0.2">
      <c r="A41" s="20"/>
      <c r="B41" s="30" t="s">
        <v>439</v>
      </c>
      <c r="C41" s="31" t="s">
        <v>118</v>
      </c>
      <c r="D41" s="49" t="e">
        <f>SUMIF(#REF!,S.02.01_1_FR!$C41,#REF!)/coef</f>
        <v>#REF!</v>
      </c>
      <c r="E41" s="84"/>
    </row>
    <row r="42" spans="1:6" x14ac:dyDescent="0.2">
      <c r="A42" s="50"/>
      <c r="B42" s="30" t="s">
        <v>440</v>
      </c>
      <c r="C42" s="31" t="s">
        <v>120</v>
      </c>
      <c r="D42" s="49" t="e">
        <f>SUMIF(#REF!,S.02.01_1_FR!$C42,#REF!)/coef</f>
        <v>#REF!</v>
      </c>
      <c r="E42" s="84"/>
      <c r="F42" s="148"/>
    </row>
    <row r="43" spans="1:6" x14ac:dyDescent="0.2">
      <c r="A43" s="26"/>
      <c r="B43" s="30" t="s">
        <v>441</v>
      </c>
      <c r="C43" s="31" t="s">
        <v>122</v>
      </c>
      <c r="D43" s="49" t="e">
        <f>SUMIF(#REF!,S.02.01_1_FR!$C43,#REF!)/coef</f>
        <v>#REF!</v>
      </c>
      <c r="E43" s="84"/>
    </row>
    <row r="44" spans="1:6" ht="11.25" customHeight="1" x14ac:dyDescent="0.2">
      <c r="A44" s="20"/>
      <c r="B44" s="52" t="s">
        <v>442</v>
      </c>
      <c r="C44" s="53" t="s">
        <v>124</v>
      </c>
      <c r="D44" s="49" t="e">
        <f>SUMIF(#REF!,S.02.01_1_FR!$C44,#REF!)/coef</f>
        <v>#REF!</v>
      </c>
      <c r="E44" s="84"/>
    </row>
    <row r="45" spans="1:6" x14ac:dyDescent="0.2">
      <c r="A45" s="20"/>
      <c r="B45" s="30" t="s">
        <v>443</v>
      </c>
      <c r="C45" s="31" t="s">
        <v>126</v>
      </c>
      <c r="D45" s="49" t="e">
        <f>SUMIF(#REF!,S.02.01_1_FR!$C45,#REF!)/coef</f>
        <v>#REF!</v>
      </c>
      <c r="E45" s="84"/>
    </row>
    <row r="46" spans="1:6" x14ac:dyDescent="0.2">
      <c r="A46" s="20"/>
      <c r="B46" s="33" t="s">
        <v>444</v>
      </c>
      <c r="C46" s="34" t="s">
        <v>128</v>
      </c>
      <c r="D46" s="215" t="e">
        <f>SUMIF(#REF!,S.02.01_1_FR!$C46,#REF!)/coef</f>
        <v>#REF!</v>
      </c>
      <c r="E46" s="84"/>
    </row>
    <row r="47" spans="1:6" ht="12" thickBot="1" x14ac:dyDescent="0.25">
      <c r="A47" s="20"/>
      <c r="B47" s="54" t="s">
        <v>445</v>
      </c>
      <c r="C47" s="55" t="s">
        <v>130</v>
      </c>
      <c r="D47" s="56" t="e">
        <f>SUMIF(#REF!,S.02.01_1_FR!$C47,#REF!)/coef</f>
        <v>#REF!</v>
      </c>
      <c r="E47" s="84"/>
    </row>
    <row r="48" spans="1:6" x14ac:dyDescent="0.2">
      <c r="A48" s="20"/>
      <c r="B48" s="84"/>
      <c r="C48" s="145"/>
      <c r="D48" s="84"/>
      <c r="E48" s="84"/>
    </row>
    <row r="49" spans="1:5" x14ac:dyDescent="0.2">
      <c r="A49" s="20"/>
      <c r="B49" s="84"/>
      <c r="C49" s="145"/>
      <c r="D49" s="84"/>
      <c r="E49" s="84"/>
    </row>
    <row r="50" spans="1:5" x14ac:dyDescent="0.2">
      <c r="A50" s="20"/>
      <c r="B50" s="84"/>
      <c r="C50" s="145"/>
      <c r="D50" s="84"/>
      <c r="E50" s="84"/>
    </row>
    <row r="51" spans="1:5" x14ac:dyDescent="0.2">
      <c r="A51" s="20"/>
      <c r="B51" s="84"/>
      <c r="C51" s="145"/>
      <c r="D51" s="84"/>
      <c r="E51" s="84"/>
    </row>
    <row r="52" spans="1:5" x14ac:dyDescent="0.2">
      <c r="A52" s="20"/>
      <c r="B52" s="84"/>
      <c r="C52" s="145"/>
      <c r="D52" s="84"/>
      <c r="E52" s="84"/>
    </row>
    <row r="53" spans="1:5" x14ac:dyDescent="0.2">
      <c r="A53" s="20"/>
      <c r="B53" s="84"/>
      <c r="C53" s="145"/>
      <c r="D53" s="84"/>
      <c r="E53" s="84"/>
    </row>
    <row r="54" spans="1:5" x14ac:dyDescent="0.2">
      <c r="A54" s="20"/>
      <c r="B54" s="84"/>
      <c r="C54" s="145"/>
      <c r="D54" s="84"/>
      <c r="E54" s="84"/>
    </row>
    <row r="55" spans="1:5" x14ac:dyDescent="0.2">
      <c r="A55" s="20"/>
      <c r="B55" s="84"/>
      <c r="C55" s="145"/>
      <c r="D55" s="84"/>
      <c r="E55" s="84"/>
    </row>
    <row r="56" spans="1:5" x14ac:dyDescent="0.2">
      <c r="A56" s="20"/>
      <c r="B56" s="84"/>
      <c r="C56" s="145"/>
      <c r="D56" s="84"/>
      <c r="E56" s="84"/>
    </row>
    <row r="57" spans="1:5" x14ac:dyDescent="0.2">
      <c r="A57" s="20"/>
      <c r="B57" s="84"/>
      <c r="C57" s="145"/>
      <c r="D57" s="84"/>
      <c r="E57" s="84"/>
    </row>
    <row r="58" spans="1:5" x14ac:dyDescent="0.2">
      <c r="A58" s="20"/>
      <c r="B58" s="84"/>
      <c r="C58" s="145"/>
      <c r="D58" s="84"/>
      <c r="E58" s="84"/>
    </row>
    <row r="59" spans="1:5" x14ac:dyDescent="0.2">
      <c r="A59" s="20"/>
      <c r="B59" s="84"/>
      <c r="C59" s="145"/>
      <c r="D59" s="84"/>
      <c r="E59" s="84"/>
    </row>
    <row r="60" spans="1:5" x14ac:dyDescent="0.2">
      <c r="A60" s="20"/>
      <c r="B60" s="84"/>
      <c r="C60" s="145"/>
      <c r="D60" s="84"/>
      <c r="E60" s="84"/>
    </row>
    <row r="61" spans="1:5" x14ac:dyDescent="0.2">
      <c r="A61" s="20"/>
      <c r="B61" s="84"/>
      <c r="C61" s="145"/>
      <c r="D61" s="84"/>
      <c r="E61" s="84"/>
    </row>
    <row r="62" spans="1:5" x14ac:dyDescent="0.2">
      <c r="A62" s="20"/>
      <c r="B62" s="84"/>
      <c r="C62" s="145"/>
      <c r="D62" s="84"/>
      <c r="E62" s="84"/>
    </row>
    <row r="63" spans="1:5" x14ac:dyDescent="0.2">
      <c r="A63" s="20"/>
      <c r="B63" s="84"/>
      <c r="C63" s="145"/>
      <c r="D63" s="84"/>
      <c r="E63" s="84"/>
    </row>
    <row r="64" spans="1:5" x14ac:dyDescent="0.2">
      <c r="A64" s="20"/>
      <c r="B64" s="84"/>
      <c r="C64" s="145"/>
      <c r="D64" s="84"/>
      <c r="E64" s="84"/>
    </row>
    <row r="65" spans="1:5" x14ac:dyDescent="0.2">
      <c r="A65" s="20"/>
      <c r="B65" s="84"/>
      <c r="C65" s="145"/>
      <c r="D65" s="84"/>
      <c r="E65" s="84"/>
    </row>
    <row r="66" spans="1:5" x14ac:dyDescent="0.2">
      <c r="A66" s="20"/>
      <c r="B66" s="84"/>
      <c r="C66" s="145"/>
      <c r="D66" s="84"/>
      <c r="E66" s="84"/>
    </row>
    <row r="67" spans="1:5" x14ac:dyDescent="0.2">
      <c r="A67" s="20"/>
      <c r="B67" s="84"/>
      <c r="C67" s="145"/>
      <c r="D67" s="84"/>
      <c r="E67" s="84"/>
    </row>
    <row r="68" spans="1:5" x14ac:dyDescent="0.2">
      <c r="A68" s="20"/>
      <c r="B68" s="84"/>
      <c r="C68" s="145"/>
      <c r="D68" s="84"/>
      <c r="E68" s="84"/>
    </row>
    <row r="69" spans="1:5" x14ac:dyDescent="0.2">
      <c r="A69" s="20"/>
      <c r="B69" s="84"/>
      <c r="C69" s="145"/>
      <c r="D69" s="84"/>
      <c r="E69" s="84"/>
    </row>
    <row r="70" spans="1:5" x14ac:dyDescent="0.2">
      <c r="A70" s="20"/>
      <c r="B70" s="84"/>
      <c r="C70" s="145"/>
      <c r="D70" s="84"/>
      <c r="E70" s="84"/>
    </row>
    <row r="71" spans="1:5" x14ac:dyDescent="0.2">
      <c r="A71" s="20"/>
      <c r="B71" s="84"/>
      <c r="C71" s="145"/>
      <c r="D71" s="84"/>
      <c r="E71" s="84"/>
    </row>
    <row r="72" spans="1:5" x14ac:dyDescent="0.2">
      <c r="A72" s="20"/>
      <c r="B72" s="84"/>
      <c r="C72" s="145"/>
      <c r="D72" s="84"/>
      <c r="E72" s="84"/>
    </row>
    <row r="73" spans="1:5" x14ac:dyDescent="0.2">
      <c r="A73" s="20"/>
      <c r="B73" s="84"/>
      <c r="C73" s="145"/>
      <c r="D73" s="84"/>
      <c r="E73" s="84"/>
    </row>
    <row r="74" spans="1:5" x14ac:dyDescent="0.2">
      <c r="A74" s="20"/>
      <c r="B74" s="84"/>
      <c r="C74" s="145"/>
      <c r="D74" s="84"/>
      <c r="E74" s="84"/>
    </row>
  </sheetData>
  <customSheetViews>
    <customSheetView guid="{CE99FD40-41F2-4E10-9D73-3081630A1721}" hiddenRows="1" hiddenColumns="1" state="hidden">
      <pane xSplit="2" ySplit="5" topLeftCell="D10" activePane="bottomRight" state="frozen"/>
      <selection pane="bottomRight" activeCell="H20" sqref="H20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2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46" sqref="D46"/>
    </sheetView>
  </sheetViews>
  <sheetFormatPr defaultColWidth="11.5" defaultRowHeight="11.25" x14ac:dyDescent="0.2"/>
  <cols>
    <col min="1" max="1" width="7.5" style="21" customWidth="1"/>
    <col min="2" max="2" width="75.1640625" style="103" customWidth="1"/>
    <col min="3" max="3" width="9.5" style="149" hidden="1" customWidth="1"/>
    <col min="4" max="4" width="22.6640625" style="103" customWidth="1"/>
    <col min="5" max="5" width="5.83203125" style="103" customWidth="1"/>
    <col min="6" max="21" width="11.5" style="21" customWidth="1"/>
    <col min="22" max="16384" width="11.5" style="21"/>
  </cols>
  <sheetData>
    <row r="1" spans="1:8" ht="20.25" customHeight="1" thickBot="1" x14ac:dyDescent="0.25">
      <c r="A1" s="19" t="s">
        <v>52</v>
      </c>
      <c r="B1" s="84"/>
      <c r="C1" s="145"/>
      <c r="D1" s="84"/>
      <c r="E1" s="84"/>
      <c r="F1" s="20"/>
      <c r="G1" s="20"/>
      <c r="H1" s="20"/>
    </row>
    <row r="2" spans="1:8" ht="3" customHeight="1" x14ac:dyDescent="0.2">
      <c r="A2" s="20"/>
      <c r="B2" s="84"/>
      <c r="C2" s="145"/>
      <c r="D2" s="84"/>
      <c r="E2" s="84"/>
      <c r="F2" s="20"/>
      <c r="G2" s="20"/>
      <c r="H2" s="20"/>
    </row>
    <row r="3" spans="1:8" ht="18" customHeight="1" x14ac:dyDescent="0.2">
      <c r="A3" s="57"/>
      <c r="B3" s="24" t="s">
        <v>941</v>
      </c>
      <c r="C3" s="145"/>
      <c r="D3" s="84"/>
      <c r="E3" s="84"/>
      <c r="F3" s="20"/>
      <c r="G3" s="20"/>
      <c r="H3" s="20"/>
    </row>
    <row r="4" spans="1:8" ht="18" customHeight="1" x14ac:dyDescent="0.2">
      <c r="A4" s="26"/>
      <c r="B4" s="24"/>
      <c r="C4" s="145"/>
      <c r="D4" s="84"/>
      <c r="E4" s="84"/>
      <c r="F4" s="20"/>
      <c r="G4" s="20"/>
      <c r="H4" s="20"/>
    </row>
    <row r="5" spans="1:8" ht="34.5" thickBot="1" x14ac:dyDescent="0.25">
      <c r="A5" s="20"/>
      <c r="B5" s="27" t="s">
        <v>942</v>
      </c>
      <c r="C5" s="145"/>
      <c r="D5" s="81" t="s">
        <v>53</v>
      </c>
      <c r="E5" s="84"/>
      <c r="F5" s="20"/>
      <c r="G5" s="20"/>
      <c r="H5" s="20"/>
    </row>
    <row r="6" spans="1:8" hidden="1" x14ac:dyDescent="0.2">
      <c r="A6" s="20"/>
      <c r="B6" s="216"/>
      <c r="C6" s="217"/>
      <c r="D6" s="218" t="s">
        <v>193</v>
      </c>
      <c r="E6" s="84"/>
      <c r="F6" s="20"/>
      <c r="G6" s="20"/>
      <c r="H6" s="20"/>
    </row>
    <row r="7" spans="1:8" x14ac:dyDescent="0.2">
      <c r="A7" s="20"/>
      <c r="B7" s="318" t="s">
        <v>934</v>
      </c>
      <c r="C7" s="53" t="s">
        <v>131</v>
      </c>
      <c r="D7" s="32">
        <v>10958147</v>
      </c>
      <c r="E7" s="84"/>
      <c r="F7" s="20"/>
      <c r="G7" s="20"/>
      <c r="H7" s="20"/>
    </row>
    <row r="8" spans="1:8" x14ac:dyDescent="0.2">
      <c r="A8" s="20"/>
      <c r="B8" s="48" t="s">
        <v>666</v>
      </c>
      <c r="C8" s="37" t="s">
        <v>132</v>
      </c>
      <c r="D8" s="58">
        <v>10705752</v>
      </c>
      <c r="E8" s="84"/>
      <c r="F8" s="20"/>
      <c r="G8" s="20"/>
      <c r="H8" s="20"/>
    </row>
    <row r="9" spans="1:8" x14ac:dyDescent="0.2">
      <c r="A9" s="20"/>
      <c r="B9" s="219" t="s">
        <v>133</v>
      </c>
      <c r="C9" s="37" t="s">
        <v>134</v>
      </c>
      <c r="D9" s="220">
        <v>0</v>
      </c>
      <c r="E9" s="84"/>
      <c r="F9" s="20"/>
      <c r="G9" s="20"/>
      <c r="H9" s="20"/>
    </row>
    <row r="10" spans="1:8" x14ac:dyDescent="0.2">
      <c r="A10" s="20"/>
      <c r="B10" s="219" t="s">
        <v>624</v>
      </c>
      <c r="C10" s="37" t="s">
        <v>135</v>
      </c>
      <c r="D10" s="220">
        <v>10175523</v>
      </c>
      <c r="E10" s="84"/>
      <c r="F10" s="20"/>
      <c r="G10" s="20"/>
      <c r="H10" s="20"/>
    </row>
    <row r="11" spans="1:8" x14ac:dyDescent="0.2">
      <c r="A11" s="20"/>
      <c r="B11" s="221" t="s">
        <v>136</v>
      </c>
      <c r="C11" s="45" t="s">
        <v>137</v>
      </c>
      <c r="D11" s="222">
        <v>530229</v>
      </c>
      <c r="E11" s="84"/>
      <c r="F11" s="20"/>
      <c r="G11" s="20"/>
      <c r="H11" s="20"/>
    </row>
    <row r="12" spans="1:8" x14ac:dyDescent="0.2">
      <c r="A12" s="20"/>
      <c r="B12" s="48" t="s">
        <v>935</v>
      </c>
      <c r="C12" s="37" t="s">
        <v>138</v>
      </c>
      <c r="D12" s="58">
        <v>252395</v>
      </c>
      <c r="E12" s="84"/>
      <c r="F12" s="20"/>
      <c r="G12" s="20"/>
      <c r="H12" s="20"/>
    </row>
    <row r="13" spans="1:8" x14ac:dyDescent="0.2">
      <c r="A13" s="20"/>
      <c r="B13" s="219" t="s">
        <v>133</v>
      </c>
      <c r="C13" s="37" t="s">
        <v>139</v>
      </c>
      <c r="D13" s="220">
        <v>0</v>
      </c>
      <c r="E13" s="84"/>
      <c r="F13" s="20"/>
      <c r="G13" s="20"/>
      <c r="H13" s="20"/>
    </row>
    <row r="14" spans="1:8" x14ac:dyDescent="0.2">
      <c r="A14" s="20"/>
      <c r="B14" s="219" t="s">
        <v>624</v>
      </c>
      <c r="C14" s="37" t="s">
        <v>140</v>
      </c>
      <c r="D14" s="220">
        <v>237596</v>
      </c>
      <c r="E14" s="84"/>
      <c r="F14" s="20"/>
      <c r="G14" s="20"/>
      <c r="H14" s="20"/>
    </row>
    <row r="15" spans="1:8" x14ac:dyDescent="0.2">
      <c r="A15" s="20"/>
      <c r="B15" s="221" t="s">
        <v>136</v>
      </c>
      <c r="C15" s="45" t="s">
        <v>141</v>
      </c>
      <c r="D15" s="222">
        <v>14799</v>
      </c>
      <c r="E15" s="84"/>
      <c r="F15" s="20"/>
      <c r="G15" s="20"/>
      <c r="H15" s="20"/>
    </row>
    <row r="16" spans="1:8" x14ac:dyDescent="0.2">
      <c r="A16" s="20"/>
      <c r="B16" s="318" t="s">
        <v>936</v>
      </c>
      <c r="C16" s="53" t="s">
        <v>142</v>
      </c>
      <c r="D16" s="32">
        <v>7601446</v>
      </c>
      <c r="E16" s="84"/>
      <c r="F16" s="20"/>
      <c r="G16" s="20"/>
      <c r="H16" s="20"/>
    </row>
    <row r="17" spans="1:8" x14ac:dyDescent="0.2">
      <c r="A17" s="20"/>
      <c r="B17" s="48" t="s">
        <v>937</v>
      </c>
      <c r="C17" s="37" t="s">
        <v>143</v>
      </c>
      <c r="D17" s="58">
        <v>2832952</v>
      </c>
      <c r="E17" s="84"/>
      <c r="F17" s="20"/>
      <c r="G17" s="20"/>
      <c r="H17" s="20"/>
    </row>
    <row r="18" spans="1:8" x14ac:dyDescent="0.2">
      <c r="A18" s="20"/>
      <c r="B18" s="219" t="s">
        <v>133</v>
      </c>
      <c r="C18" s="37" t="s">
        <v>144</v>
      </c>
      <c r="D18" s="220">
        <v>0</v>
      </c>
      <c r="E18" s="84"/>
      <c r="F18" s="20"/>
      <c r="G18" s="20"/>
      <c r="H18" s="20"/>
    </row>
    <row r="19" spans="1:8" x14ac:dyDescent="0.2">
      <c r="A19" s="20"/>
      <c r="B19" s="219" t="s">
        <v>624</v>
      </c>
      <c r="C19" s="37" t="s">
        <v>145</v>
      </c>
      <c r="D19" s="220">
        <v>2659479</v>
      </c>
      <c r="E19" s="84"/>
      <c r="F19" s="20"/>
      <c r="G19" s="20"/>
      <c r="H19" s="20"/>
    </row>
    <row r="20" spans="1:8" x14ac:dyDescent="0.2">
      <c r="A20" s="20"/>
      <c r="B20" s="221" t="s">
        <v>136</v>
      </c>
      <c r="C20" s="45" t="s">
        <v>146</v>
      </c>
      <c r="D20" s="222">
        <v>173473</v>
      </c>
      <c r="E20" s="84"/>
      <c r="F20" s="20"/>
      <c r="G20" s="20"/>
      <c r="H20" s="20"/>
    </row>
    <row r="21" spans="1:8" x14ac:dyDescent="0.2">
      <c r="A21" s="20"/>
      <c r="B21" s="48" t="s">
        <v>147</v>
      </c>
      <c r="C21" s="37" t="s">
        <v>148</v>
      </c>
      <c r="D21" s="58">
        <v>4768494</v>
      </c>
      <c r="E21" s="84"/>
      <c r="F21" s="20"/>
      <c r="G21" s="20"/>
      <c r="H21" s="20"/>
    </row>
    <row r="22" spans="1:8" s="40" customFormat="1" x14ac:dyDescent="0.2">
      <c r="A22" s="39"/>
      <c r="B22" s="219" t="s">
        <v>133</v>
      </c>
      <c r="C22" s="37" t="s">
        <v>149</v>
      </c>
      <c r="D22" s="58">
        <v>0</v>
      </c>
      <c r="E22" s="104"/>
      <c r="F22" s="39"/>
      <c r="G22" s="39"/>
      <c r="H22" s="39"/>
    </row>
    <row r="23" spans="1:8" x14ac:dyDescent="0.2">
      <c r="A23" s="20"/>
      <c r="B23" s="219" t="s">
        <v>624</v>
      </c>
      <c r="C23" s="37" t="s">
        <v>150</v>
      </c>
      <c r="D23" s="58">
        <v>1739468</v>
      </c>
      <c r="E23" s="84"/>
      <c r="F23" s="20"/>
      <c r="G23" s="20"/>
      <c r="H23" s="20"/>
    </row>
    <row r="24" spans="1:8" x14ac:dyDescent="0.2">
      <c r="A24" s="20"/>
      <c r="B24" s="221" t="s">
        <v>136</v>
      </c>
      <c r="C24" s="45" t="s">
        <v>151</v>
      </c>
      <c r="D24" s="223">
        <v>3029026</v>
      </c>
      <c r="E24" s="84"/>
      <c r="F24" s="20"/>
      <c r="G24" s="20"/>
      <c r="H24" s="20"/>
    </row>
    <row r="25" spans="1:8" ht="10.5" customHeight="1" x14ac:dyDescent="0.2">
      <c r="A25" s="20"/>
      <c r="B25" s="318" t="s">
        <v>938</v>
      </c>
      <c r="C25" s="53" t="s">
        <v>152</v>
      </c>
      <c r="D25" s="49">
        <v>0</v>
      </c>
      <c r="E25" s="84"/>
      <c r="F25" s="20"/>
      <c r="G25" s="20"/>
      <c r="H25" s="20"/>
    </row>
    <row r="26" spans="1:8" x14ac:dyDescent="0.2">
      <c r="A26" s="20"/>
      <c r="B26" s="224" t="s">
        <v>133</v>
      </c>
      <c r="C26" s="37" t="s">
        <v>153</v>
      </c>
      <c r="D26" s="58">
        <v>0</v>
      </c>
      <c r="E26" s="84"/>
      <c r="F26" s="20"/>
      <c r="G26" s="20"/>
      <c r="H26" s="20"/>
    </row>
    <row r="27" spans="1:8" x14ac:dyDescent="0.2">
      <c r="A27" s="20"/>
      <c r="B27" s="224" t="s">
        <v>624</v>
      </c>
      <c r="C27" s="37" t="s">
        <v>154</v>
      </c>
      <c r="D27" s="58">
        <v>0</v>
      </c>
      <c r="E27" s="84"/>
      <c r="F27" s="20"/>
      <c r="G27" s="20"/>
      <c r="H27" s="20"/>
    </row>
    <row r="28" spans="1:8" x14ac:dyDescent="0.2">
      <c r="A28" s="20"/>
      <c r="B28" s="225" t="s">
        <v>136</v>
      </c>
      <c r="C28" s="45" t="s">
        <v>155</v>
      </c>
      <c r="D28" s="223">
        <v>0</v>
      </c>
      <c r="E28" s="84"/>
      <c r="F28" s="20"/>
      <c r="G28" s="20"/>
      <c r="H28" s="20"/>
    </row>
    <row r="29" spans="1:8" x14ac:dyDescent="0.2">
      <c r="A29" s="20"/>
      <c r="B29" s="318" t="s">
        <v>156</v>
      </c>
      <c r="C29" s="53" t="s">
        <v>157</v>
      </c>
      <c r="D29" s="49">
        <v>0</v>
      </c>
      <c r="E29" s="84"/>
      <c r="F29" s="20"/>
      <c r="G29" s="20"/>
      <c r="H29" s="20"/>
    </row>
    <row r="30" spans="1:8" x14ac:dyDescent="0.2">
      <c r="A30" s="20"/>
      <c r="B30" s="318" t="s">
        <v>158</v>
      </c>
      <c r="C30" s="53" t="s">
        <v>159</v>
      </c>
      <c r="D30" s="32">
        <v>0</v>
      </c>
      <c r="E30" s="84"/>
      <c r="F30" s="20"/>
      <c r="G30" s="20"/>
      <c r="H30" s="20"/>
    </row>
    <row r="31" spans="1:8" x14ac:dyDescent="0.2">
      <c r="A31" s="20"/>
      <c r="B31" s="318" t="s">
        <v>160</v>
      </c>
      <c r="C31" s="53" t="s">
        <v>161</v>
      </c>
      <c r="D31" s="32">
        <v>65165</v>
      </c>
      <c r="E31" s="84"/>
      <c r="F31" s="20"/>
      <c r="G31" s="20"/>
      <c r="H31" s="20"/>
    </row>
    <row r="32" spans="1:8" x14ac:dyDescent="0.2">
      <c r="A32" s="20"/>
      <c r="B32" s="318" t="s">
        <v>162</v>
      </c>
      <c r="C32" s="53" t="s">
        <v>163</v>
      </c>
      <c r="D32" s="32">
        <v>196874</v>
      </c>
      <c r="E32" s="84"/>
      <c r="F32" s="20"/>
      <c r="G32" s="20"/>
      <c r="H32" s="20"/>
    </row>
    <row r="33" spans="1:8" x14ac:dyDescent="0.2">
      <c r="A33" s="20"/>
      <c r="B33" s="318" t="s">
        <v>164</v>
      </c>
      <c r="C33" s="53" t="s">
        <v>165</v>
      </c>
      <c r="D33" s="32">
        <v>722950</v>
      </c>
      <c r="E33" s="84"/>
      <c r="F33" s="20"/>
      <c r="G33" s="20"/>
      <c r="H33" s="20"/>
    </row>
    <row r="34" spans="1:8" x14ac:dyDescent="0.2">
      <c r="A34" s="20"/>
      <c r="B34" s="318" t="s">
        <v>166</v>
      </c>
      <c r="C34" s="53" t="s">
        <v>167</v>
      </c>
      <c r="D34" s="32">
        <v>859444</v>
      </c>
      <c r="E34" s="84"/>
      <c r="F34" s="20"/>
      <c r="G34" s="20"/>
      <c r="H34" s="20"/>
    </row>
    <row r="35" spans="1:8" x14ac:dyDescent="0.2">
      <c r="A35" s="20"/>
      <c r="B35" s="318" t="s">
        <v>84</v>
      </c>
      <c r="C35" s="53" t="s">
        <v>168</v>
      </c>
      <c r="D35" s="32">
        <v>90220</v>
      </c>
      <c r="E35" s="84"/>
      <c r="F35" s="20"/>
      <c r="G35" s="20"/>
      <c r="H35" s="20"/>
    </row>
    <row r="36" spans="1:8" x14ac:dyDescent="0.2">
      <c r="A36" s="20"/>
      <c r="B36" s="318" t="s">
        <v>169</v>
      </c>
      <c r="C36" s="53" t="s">
        <v>170</v>
      </c>
      <c r="D36" s="32">
        <v>501657</v>
      </c>
      <c r="E36" s="84"/>
      <c r="F36" s="20"/>
      <c r="G36" s="20"/>
      <c r="H36" s="20"/>
    </row>
    <row r="37" spans="1:8" x14ac:dyDescent="0.2">
      <c r="A37" s="20"/>
      <c r="B37" s="318" t="s">
        <v>171</v>
      </c>
      <c r="C37" s="53" t="s">
        <v>172</v>
      </c>
      <c r="D37" s="32">
        <v>201773</v>
      </c>
      <c r="E37" s="84"/>
      <c r="F37" s="20"/>
      <c r="G37" s="20"/>
      <c r="H37" s="20"/>
    </row>
    <row r="38" spans="1:8" x14ac:dyDescent="0.2">
      <c r="A38" s="20"/>
      <c r="B38" s="318" t="s">
        <v>933</v>
      </c>
      <c r="C38" s="53" t="s">
        <v>173</v>
      </c>
      <c r="D38" s="32">
        <v>794594</v>
      </c>
      <c r="E38" s="84"/>
      <c r="F38" s="20"/>
      <c r="G38" s="20"/>
      <c r="H38" s="20"/>
    </row>
    <row r="39" spans="1:8" x14ac:dyDescent="0.2">
      <c r="A39" s="20"/>
      <c r="B39" s="318" t="s">
        <v>174</v>
      </c>
      <c r="C39" s="53" t="s">
        <v>175</v>
      </c>
      <c r="D39" s="32">
        <v>28084</v>
      </c>
      <c r="E39" s="84"/>
      <c r="F39" s="20"/>
      <c r="G39" s="20"/>
      <c r="H39" s="20"/>
    </row>
    <row r="40" spans="1:8" x14ac:dyDescent="0.2">
      <c r="A40" s="20"/>
      <c r="B40" s="226" t="s">
        <v>176</v>
      </c>
      <c r="C40" s="227" t="s">
        <v>177</v>
      </c>
      <c r="D40" s="35">
        <v>2035358</v>
      </c>
      <c r="E40" s="84"/>
      <c r="F40" s="20"/>
      <c r="G40" s="20"/>
      <c r="H40" s="20"/>
    </row>
    <row r="41" spans="1:8" x14ac:dyDescent="0.2">
      <c r="A41" s="20"/>
      <c r="B41" s="318" t="s">
        <v>178</v>
      </c>
      <c r="C41" s="53" t="s">
        <v>179</v>
      </c>
      <c r="D41" s="49">
        <v>2301563</v>
      </c>
      <c r="E41" s="84"/>
      <c r="F41" s="20"/>
      <c r="G41" s="20"/>
      <c r="H41" s="20"/>
    </row>
    <row r="42" spans="1:8" x14ac:dyDescent="0.2">
      <c r="A42" s="20"/>
      <c r="B42" s="48" t="s">
        <v>625</v>
      </c>
      <c r="C42" s="37" t="s">
        <v>180</v>
      </c>
      <c r="D42" s="58">
        <v>0</v>
      </c>
      <c r="E42" s="84"/>
      <c r="F42" s="20"/>
      <c r="G42" s="20"/>
      <c r="H42" s="20"/>
    </row>
    <row r="43" spans="1:8" x14ac:dyDescent="0.2">
      <c r="A43" s="20"/>
      <c r="B43" s="228" t="s">
        <v>626</v>
      </c>
      <c r="C43" s="45" t="s">
        <v>181</v>
      </c>
      <c r="D43" s="223">
        <v>2301563</v>
      </c>
      <c r="E43" s="84"/>
      <c r="F43" s="20"/>
      <c r="G43" s="20"/>
      <c r="H43" s="20"/>
    </row>
    <row r="44" spans="1:8" x14ac:dyDescent="0.2">
      <c r="A44" s="20"/>
      <c r="B44" s="317" t="s">
        <v>182</v>
      </c>
      <c r="C44" s="60" t="s">
        <v>183</v>
      </c>
      <c r="D44" s="46">
        <v>275108</v>
      </c>
      <c r="E44" s="84"/>
      <c r="F44" s="20"/>
      <c r="G44" s="20"/>
      <c r="H44" s="20"/>
    </row>
    <row r="45" spans="1:8" x14ac:dyDescent="0.2">
      <c r="A45" s="20"/>
      <c r="B45" s="63" t="s">
        <v>184</v>
      </c>
      <c r="C45" s="64" t="s">
        <v>185</v>
      </c>
      <c r="D45" s="65">
        <v>26632383</v>
      </c>
      <c r="E45" s="84"/>
      <c r="F45" s="20"/>
      <c r="G45" s="20"/>
      <c r="H45" s="20"/>
    </row>
    <row r="46" spans="1:8" ht="12" thickBot="1" x14ac:dyDescent="0.25">
      <c r="A46" s="20"/>
      <c r="B46" s="66" t="s">
        <v>186</v>
      </c>
      <c r="C46" s="67" t="s">
        <v>187</v>
      </c>
      <c r="D46" s="68">
        <v>8418920</v>
      </c>
      <c r="E46" s="84"/>
      <c r="F46" s="20"/>
      <c r="G46" s="20"/>
      <c r="H46" s="20"/>
    </row>
    <row r="47" spans="1:8" x14ac:dyDescent="0.2">
      <c r="A47" s="20"/>
      <c r="B47" s="150"/>
      <c r="C47" s="145"/>
      <c r="D47" s="150"/>
      <c r="E47" s="84"/>
      <c r="F47" s="20"/>
      <c r="G47" s="20"/>
      <c r="H47" s="20"/>
    </row>
    <row r="48" spans="1:8" x14ac:dyDescent="0.2">
      <c r="A48" s="20"/>
      <c r="B48" s="150"/>
      <c r="C48" s="145"/>
      <c r="D48" s="150"/>
      <c r="E48" s="84"/>
      <c r="F48" s="20"/>
      <c r="G48" s="20"/>
      <c r="H48" s="20"/>
    </row>
    <row r="49" spans="1:8" ht="12" thickBot="1" x14ac:dyDescent="0.25">
      <c r="A49" s="20"/>
      <c r="B49" s="321" t="s">
        <v>671</v>
      </c>
      <c r="C49" s="145"/>
      <c r="D49" s="320">
        <v>35051303</v>
      </c>
      <c r="E49" s="84"/>
      <c r="F49" s="20"/>
      <c r="G49" s="20"/>
      <c r="H49" s="20"/>
    </row>
    <row r="50" spans="1:8" x14ac:dyDescent="0.2">
      <c r="A50" s="20"/>
      <c r="B50" s="150"/>
      <c r="C50" s="145"/>
      <c r="D50" s="150"/>
      <c r="E50" s="84"/>
      <c r="F50" s="20"/>
      <c r="G50" s="20"/>
      <c r="H50" s="20"/>
    </row>
    <row r="51" spans="1:8" x14ac:dyDescent="0.2">
      <c r="A51" s="20"/>
      <c r="B51" s="150"/>
      <c r="C51" s="145"/>
      <c r="D51" s="150"/>
      <c r="E51" s="84"/>
      <c r="F51" s="20"/>
      <c r="G51" s="20"/>
      <c r="H51" s="20"/>
    </row>
    <row r="52" spans="1:8" x14ac:dyDescent="0.2">
      <c r="A52" s="20"/>
      <c r="B52" s="84"/>
      <c r="C52" s="145"/>
      <c r="D52" s="84"/>
      <c r="E52" s="84"/>
      <c r="F52" s="20"/>
      <c r="G52" s="20"/>
      <c r="H52" s="20"/>
    </row>
    <row r="53" spans="1:8" x14ac:dyDescent="0.2">
      <c r="A53" s="20"/>
      <c r="B53" s="84"/>
      <c r="C53" s="145"/>
      <c r="D53" s="84"/>
      <c r="E53" s="84"/>
      <c r="F53" s="20"/>
      <c r="G53" s="20"/>
      <c r="H53" s="20"/>
    </row>
    <row r="54" spans="1:8" x14ac:dyDescent="0.2">
      <c r="A54" s="20"/>
      <c r="B54" s="84"/>
      <c r="C54" s="145"/>
      <c r="D54" s="84"/>
      <c r="E54" s="84"/>
      <c r="F54" s="20"/>
      <c r="G54" s="20"/>
      <c r="H54" s="20"/>
    </row>
    <row r="55" spans="1:8" x14ac:dyDescent="0.2">
      <c r="A55" s="20"/>
      <c r="B55" s="84"/>
      <c r="C55" s="145"/>
      <c r="D55" s="84"/>
      <c r="E55" s="84"/>
      <c r="F55" s="20"/>
      <c r="G55" s="20"/>
      <c r="H55" s="20"/>
    </row>
    <row r="56" spans="1:8" x14ac:dyDescent="0.2">
      <c r="A56" s="20"/>
      <c r="B56" s="84"/>
      <c r="C56" s="145"/>
      <c r="D56" s="84"/>
      <c r="E56" s="84"/>
      <c r="F56" s="20"/>
      <c r="G56" s="20"/>
      <c r="H56" s="20"/>
    </row>
    <row r="57" spans="1:8" x14ac:dyDescent="0.2">
      <c r="A57" s="20"/>
      <c r="B57" s="84"/>
      <c r="C57" s="145"/>
      <c r="D57" s="84"/>
      <c r="E57" s="84"/>
      <c r="F57" s="20"/>
      <c r="G57" s="20"/>
      <c r="H57" s="20"/>
    </row>
    <row r="58" spans="1:8" x14ac:dyDescent="0.2">
      <c r="A58" s="20"/>
      <c r="B58" s="84"/>
      <c r="C58" s="145"/>
      <c r="D58" s="84"/>
      <c r="E58" s="84"/>
      <c r="F58" s="20"/>
      <c r="G58" s="20"/>
      <c r="H58" s="20"/>
    </row>
    <row r="59" spans="1:8" x14ac:dyDescent="0.2">
      <c r="A59" s="20"/>
      <c r="B59" s="84"/>
      <c r="C59" s="145"/>
      <c r="D59" s="84"/>
      <c r="E59" s="84"/>
      <c r="F59" s="20"/>
      <c r="G59" s="20"/>
      <c r="H59" s="20"/>
    </row>
    <row r="60" spans="1:8" x14ac:dyDescent="0.2">
      <c r="A60" s="20"/>
      <c r="B60" s="84"/>
      <c r="C60" s="145"/>
      <c r="D60" s="84"/>
      <c r="E60" s="84"/>
      <c r="F60" s="20"/>
      <c r="G60" s="20"/>
      <c r="H60" s="20"/>
    </row>
    <row r="61" spans="1:8" x14ac:dyDescent="0.2">
      <c r="A61" s="20"/>
      <c r="B61" s="84"/>
      <c r="C61" s="145"/>
      <c r="D61" s="84"/>
      <c r="E61" s="84"/>
      <c r="F61" s="20"/>
      <c r="G61" s="20"/>
      <c r="H61" s="20"/>
    </row>
    <row r="62" spans="1:8" x14ac:dyDescent="0.2">
      <c r="A62" s="20"/>
      <c r="B62" s="84"/>
      <c r="C62" s="145"/>
      <c r="D62" s="84"/>
      <c r="E62" s="84"/>
      <c r="F62" s="20"/>
      <c r="G62" s="20"/>
      <c r="H62" s="20"/>
    </row>
    <row r="63" spans="1:8" x14ac:dyDescent="0.2">
      <c r="A63" s="20"/>
      <c r="B63" s="84"/>
      <c r="C63" s="145"/>
      <c r="D63" s="84"/>
      <c r="E63" s="84"/>
      <c r="F63" s="20"/>
      <c r="G63" s="20"/>
      <c r="H63" s="20"/>
    </row>
    <row r="64" spans="1:8" x14ac:dyDescent="0.2">
      <c r="A64" s="20"/>
      <c r="B64" s="84"/>
      <c r="C64" s="145"/>
      <c r="D64" s="84"/>
      <c r="E64" s="84"/>
      <c r="F64" s="20"/>
      <c r="G64" s="20"/>
      <c r="H64" s="20"/>
    </row>
    <row r="65" spans="1:8" x14ac:dyDescent="0.2">
      <c r="A65" s="20"/>
      <c r="B65" s="84"/>
      <c r="C65" s="145"/>
      <c r="D65" s="84"/>
      <c r="E65" s="84"/>
      <c r="F65" s="20"/>
      <c r="G65" s="20"/>
      <c r="H65" s="20"/>
    </row>
    <row r="66" spans="1:8" x14ac:dyDescent="0.2">
      <c r="A66" s="20"/>
      <c r="B66" s="84"/>
      <c r="C66" s="145"/>
      <c r="D66" s="84"/>
      <c r="E66" s="84"/>
      <c r="F66" s="20"/>
      <c r="G66" s="20"/>
      <c r="H66" s="20"/>
    </row>
    <row r="67" spans="1:8" x14ac:dyDescent="0.2">
      <c r="A67" s="20"/>
      <c r="B67" s="84"/>
      <c r="C67" s="145"/>
      <c r="D67" s="84"/>
      <c r="E67" s="84"/>
      <c r="F67" s="20"/>
      <c r="G67" s="20"/>
      <c r="H67" s="20"/>
    </row>
    <row r="68" spans="1:8" x14ac:dyDescent="0.2">
      <c r="A68" s="20"/>
      <c r="B68" s="84"/>
      <c r="C68" s="145"/>
      <c r="D68" s="84"/>
      <c r="E68" s="84"/>
      <c r="F68" s="20"/>
      <c r="G68" s="20"/>
      <c r="H68" s="20"/>
    </row>
    <row r="69" spans="1:8" x14ac:dyDescent="0.2">
      <c r="A69" s="20"/>
      <c r="B69" s="84"/>
      <c r="C69" s="145"/>
      <c r="D69" s="84"/>
      <c r="E69" s="84"/>
      <c r="F69" s="20"/>
      <c r="G69" s="20"/>
      <c r="H69" s="20"/>
    </row>
    <row r="70" spans="1:8" x14ac:dyDescent="0.2">
      <c r="A70" s="20"/>
      <c r="B70" s="84"/>
      <c r="C70" s="145"/>
      <c r="D70" s="84"/>
      <c r="E70" s="84"/>
      <c r="F70" s="20"/>
      <c r="G70" s="20"/>
      <c r="H70" s="20"/>
    </row>
    <row r="71" spans="1:8" x14ac:dyDescent="0.2">
      <c r="A71" s="20"/>
      <c r="B71" s="84"/>
      <c r="C71" s="145"/>
      <c r="D71" s="84"/>
      <c r="E71" s="84"/>
      <c r="F71" s="20"/>
      <c r="G71" s="20"/>
      <c r="H71" s="20"/>
    </row>
    <row r="72" spans="1:8" x14ac:dyDescent="0.2">
      <c r="A72" s="20"/>
      <c r="B72" s="84"/>
      <c r="C72" s="145"/>
      <c r="D72" s="84"/>
      <c r="E72" s="84"/>
      <c r="F72" s="20"/>
      <c r="G72" s="20"/>
      <c r="H72" s="20"/>
    </row>
  </sheetData>
  <customSheetViews>
    <customSheetView guid="{CE99FD40-41F2-4E10-9D73-3081630A1721}" showGridLines="0" hiddenRows="1" hiddenColumns="1">
      <pane xSplit="2" ySplit="5" topLeftCell="D7" activePane="bottomRight" state="frozen"/>
      <selection pane="bottomRight" activeCell="D46" sqref="D46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59974974822229687"/>
  </sheetPr>
  <dimension ref="A1:I51"/>
  <sheetViews>
    <sheetView workbookViewId="0">
      <pane xSplit="3" ySplit="6" topLeftCell="D21" activePane="bottomRight" state="frozen"/>
      <selection pane="topRight" activeCell="D1" sqref="D1"/>
      <selection pane="bottomLeft" activeCell="A7" sqref="A7"/>
      <selection pane="bottomRight" activeCell="H20" sqref="H20"/>
    </sheetView>
  </sheetViews>
  <sheetFormatPr defaultColWidth="11.5" defaultRowHeight="11.25" x14ac:dyDescent="0.2"/>
  <cols>
    <col min="1" max="1" width="7.5" style="21" customWidth="1"/>
    <col min="2" max="2" width="75.1640625" style="103" customWidth="1"/>
    <col min="3" max="3" width="9.5" style="149" hidden="1" customWidth="1"/>
    <col min="4" max="4" width="22.6640625" style="103" customWidth="1"/>
    <col min="5" max="5" width="44.5" style="103" customWidth="1"/>
    <col min="6" max="6" width="31.33203125" style="21" customWidth="1"/>
    <col min="7" max="8" width="21.5" style="21" customWidth="1"/>
    <col min="9" max="28" width="11.5" style="21" customWidth="1"/>
    <col min="29" max="16384" width="11.5" style="21"/>
  </cols>
  <sheetData>
    <row r="1" spans="1:8" ht="20.25" customHeight="1" thickBot="1" x14ac:dyDescent="0.25">
      <c r="A1" s="19" t="s">
        <v>52</v>
      </c>
      <c r="B1" s="84"/>
      <c r="C1" s="145"/>
      <c r="D1" s="84"/>
      <c r="E1" s="84"/>
      <c r="F1" s="20"/>
      <c r="G1" s="20"/>
      <c r="H1" s="20"/>
    </row>
    <row r="2" spans="1:8" ht="3" customHeight="1" x14ac:dyDescent="0.2">
      <c r="A2" s="20"/>
      <c r="B2" s="84"/>
      <c r="C2" s="145"/>
      <c r="D2" s="84"/>
      <c r="E2" s="84"/>
      <c r="F2" s="20"/>
      <c r="G2" s="20"/>
      <c r="H2" s="20"/>
    </row>
    <row r="3" spans="1:8" ht="18" customHeight="1" x14ac:dyDescent="0.2">
      <c r="A3" s="57"/>
      <c r="B3" s="24" t="s">
        <v>448</v>
      </c>
      <c r="C3" s="145"/>
      <c r="D3" s="84"/>
      <c r="E3" s="84"/>
      <c r="F3" s="20"/>
      <c r="G3" s="20"/>
      <c r="H3" s="20"/>
    </row>
    <row r="4" spans="1:8" ht="18" customHeight="1" x14ac:dyDescent="0.2">
      <c r="A4" s="26"/>
      <c r="B4" s="24"/>
      <c r="C4" s="145"/>
      <c r="D4" s="84"/>
      <c r="E4" s="84"/>
      <c r="F4" s="20"/>
      <c r="G4" s="20"/>
      <c r="H4" s="20"/>
    </row>
    <row r="5" spans="1:8" ht="12" thickBot="1" x14ac:dyDescent="0.25">
      <c r="A5" s="20"/>
      <c r="B5" s="27" t="e">
        <f>_entity&amp;CHAR(10)&amp;"Passifs au"&amp;_sdateFR&amp;CHAR(10)&amp;_multiplierFR</f>
        <v>#REF!</v>
      </c>
      <c r="C5" s="145"/>
      <c r="D5" s="81" t="s">
        <v>446</v>
      </c>
      <c r="E5" s="84"/>
      <c r="F5" s="20"/>
      <c r="G5" s="20"/>
      <c r="H5" s="20"/>
    </row>
    <row r="6" spans="1:8" hidden="1" x14ac:dyDescent="0.2">
      <c r="A6" s="20"/>
      <c r="B6" s="216"/>
      <c r="C6" s="217"/>
      <c r="D6" s="218" t="e">
        <f>#REF!</f>
        <v>#REF!</v>
      </c>
      <c r="E6" s="84"/>
      <c r="F6" s="20"/>
      <c r="G6" s="20"/>
      <c r="H6" s="20"/>
    </row>
    <row r="7" spans="1:8" x14ac:dyDescent="0.2">
      <c r="A7" s="20"/>
      <c r="B7" s="52" t="s">
        <v>449</v>
      </c>
      <c r="C7" s="53" t="s">
        <v>131</v>
      </c>
      <c r="D7" s="32">
        <f>S.02.01_2_EN!D7</f>
        <v>10958147</v>
      </c>
      <c r="E7" s="84"/>
      <c r="F7" s="20"/>
      <c r="G7" s="20"/>
      <c r="H7" s="20"/>
    </row>
    <row r="8" spans="1:8" x14ac:dyDescent="0.2">
      <c r="A8" s="20"/>
      <c r="B8" s="48" t="s">
        <v>450</v>
      </c>
      <c r="C8" s="37" t="s">
        <v>132</v>
      </c>
      <c r="D8" s="58">
        <f>S.02.01_2_EN!D8</f>
        <v>10705752</v>
      </c>
      <c r="E8" s="84"/>
      <c r="F8" s="20"/>
      <c r="G8" s="20"/>
      <c r="H8" s="20"/>
    </row>
    <row r="9" spans="1:8" x14ac:dyDescent="0.2">
      <c r="A9" s="20"/>
      <c r="B9" s="219" t="s">
        <v>451</v>
      </c>
      <c r="C9" s="37" t="s">
        <v>134</v>
      </c>
      <c r="D9" s="220">
        <f>S.02.01_2_EN!D9</f>
        <v>0</v>
      </c>
      <c r="E9" s="84"/>
      <c r="F9" s="20"/>
      <c r="G9" s="20"/>
      <c r="H9" s="20"/>
    </row>
    <row r="10" spans="1:8" x14ac:dyDescent="0.2">
      <c r="A10" s="20"/>
      <c r="B10" s="219" t="s">
        <v>452</v>
      </c>
      <c r="C10" s="37" t="s">
        <v>135</v>
      </c>
      <c r="D10" s="220">
        <f>S.02.01_2_EN!D10</f>
        <v>10175523</v>
      </c>
      <c r="E10" s="84"/>
      <c r="F10" s="20"/>
      <c r="G10" s="20"/>
      <c r="H10" s="20"/>
    </row>
    <row r="11" spans="1:8" x14ac:dyDescent="0.2">
      <c r="A11" s="20"/>
      <c r="B11" s="221" t="s">
        <v>453</v>
      </c>
      <c r="C11" s="45" t="s">
        <v>137</v>
      </c>
      <c r="D11" s="222">
        <f>S.02.01_2_EN!D11</f>
        <v>530229</v>
      </c>
      <c r="E11" s="84"/>
      <c r="F11" s="20"/>
      <c r="G11" s="20"/>
      <c r="H11" s="20"/>
    </row>
    <row r="12" spans="1:8" x14ac:dyDescent="0.2">
      <c r="A12" s="20"/>
      <c r="B12" s="48" t="s">
        <v>454</v>
      </c>
      <c r="C12" s="37" t="s">
        <v>138</v>
      </c>
      <c r="D12" s="58">
        <f>S.02.01_2_EN!D12</f>
        <v>252395</v>
      </c>
      <c r="E12" s="84"/>
      <c r="F12" s="20"/>
      <c r="G12" s="20"/>
      <c r="H12" s="20"/>
    </row>
    <row r="13" spans="1:8" x14ac:dyDescent="0.2">
      <c r="A13" s="20"/>
      <c r="B13" s="219" t="s">
        <v>451</v>
      </c>
      <c r="C13" s="37" t="s">
        <v>139</v>
      </c>
      <c r="D13" s="220">
        <f>S.02.01_2_EN!D13</f>
        <v>0</v>
      </c>
      <c r="E13" s="84"/>
      <c r="F13" s="20"/>
      <c r="G13" s="20"/>
      <c r="H13" s="20"/>
    </row>
    <row r="14" spans="1:8" x14ac:dyDescent="0.2">
      <c r="A14" s="20"/>
      <c r="B14" s="219" t="s">
        <v>452</v>
      </c>
      <c r="C14" s="37" t="s">
        <v>140</v>
      </c>
      <c r="D14" s="220">
        <f>S.02.01_2_EN!D14</f>
        <v>237596</v>
      </c>
      <c r="E14" s="84"/>
      <c r="F14" s="20"/>
      <c r="G14" s="20"/>
      <c r="H14" s="20"/>
    </row>
    <row r="15" spans="1:8" x14ac:dyDescent="0.2">
      <c r="A15" s="20"/>
      <c r="B15" s="221" t="s">
        <v>453</v>
      </c>
      <c r="C15" s="45" t="s">
        <v>141</v>
      </c>
      <c r="D15" s="222">
        <f>S.02.01_2_EN!D15</f>
        <v>14799</v>
      </c>
      <c r="E15" s="84"/>
      <c r="F15" s="20"/>
      <c r="G15" s="20"/>
      <c r="H15" s="20"/>
    </row>
    <row r="16" spans="1:8" x14ac:dyDescent="0.2">
      <c r="A16" s="20"/>
      <c r="B16" s="52" t="s">
        <v>455</v>
      </c>
      <c r="C16" s="53" t="s">
        <v>142</v>
      </c>
      <c r="D16" s="32">
        <f>S.02.01_2_EN!D16</f>
        <v>7601446</v>
      </c>
      <c r="E16" s="84"/>
      <c r="F16" s="20"/>
      <c r="G16" s="20"/>
      <c r="H16" s="20"/>
    </row>
    <row r="17" spans="1:8" x14ac:dyDescent="0.2">
      <c r="A17" s="20"/>
      <c r="B17" s="48" t="s">
        <v>456</v>
      </c>
      <c r="C17" s="37" t="s">
        <v>143</v>
      </c>
      <c r="D17" s="58">
        <f>S.02.01_2_EN!D17</f>
        <v>2832952</v>
      </c>
      <c r="E17" s="84"/>
      <c r="F17" s="20"/>
      <c r="G17" s="20"/>
      <c r="H17" s="20"/>
    </row>
    <row r="18" spans="1:8" x14ac:dyDescent="0.2">
      <c r="A18" s="20"/>
      <c r="B18" s="219" t="s">
        <v>451</v>
      </c>
      <c r="C18" s="37" t="s">
        <v>144</v>
      </c>
      <c r="D18" s="220">
        <f>S.02.01_2_EN!D18</f>
        <v>0</v>
      </c>
      <c r="E18" s="84"/>
      <c r="F18" s="20"/>
      <c r="G18" s="20"/>
      <c r="H18" s="20"/>
    </row>
    <row r="19" spans="1:8" x14ac:dyDescent="0.2">
      <c r="A19" s="20"/>
      <c r="B19" s="219" t="s">
        <v>452</v>
      </c>
      <c r="C19" s="37" t="s">
        <v>145</v>
      </c>
      <c r="D19" s="220">
        <f>S.02.01_2_EN!D19</f>
        <v>2659479</v>
      </c>
      <c r="E19" s="84"/>
      <c r="F19" s="20"/>
      <c r="G19" s="20"/>
      <c r="H19" s="20"/>
    </row>
    <row r="20" spans="1:8" x14ac:dyDescent="0.2">
      <c r="A20" s="20"/>
      <c r="B20" s="221" t="s">
        <v>453</v>
      </c>
      <c r="C20" s="45" t="s">
        <v>146</v>
      </c>
      <c r="D20" s="222">
        <f>S.02.01_2_EN!D20</f>
        <v>173473</v>
      </c>
      <c r="E20" s="84"/>
      <c r="F20" s="20"/>
      <c r="G20" s="20"/>
      <c r="H20" s="20"/>
    </row>
    <row r="21" spans="1:8" x14ac:dyDescent="0.2">
      <c r="A21" s="20"/>
      <c r="B21" s="48" t="s">
        <v>457</v>
      </c>
      <c r="C21" s="37" t="s">
        <v>148</v>
      </c>
      <c r="D21" s="58">
        <f>S.02.01_2_EN!D21</f>
        <v>4768494</v>
      </c>
      <c r="E21" s="84"/>
      <c r="F21" s="20"/>
      <c r="G21" s="20"/>
      <c r="H21" s="20"/>
    </row>
    <row r="22" spans="1:8" s="40" customFormat="1" x14ac:dyDescent="0.2">
      <c r="A22" s="39"/>
      <c r="B22" s="219" t="s">
        <v>451</v>
      </c>
      <c r="C22" s="37" t="s">
        <v>149</v>
      </c>
      <c r="D22" s="58">
        <f>S.02.01_2_EN!D22</f>
        <v>0</v>
      </c>
      <c r="E22" s="104"/>
      <c r="F22" s="39"/>
      <c r="G22" s="39"/>
      <c r="H22" s="39"/>
    </row>
    <row r="23" spans="1:8" x14ac:dyDescent="0.2">
      <c r="A23" s="20"/>
      <c r="B23" s="219" t="s">
        <v>452</v>
      </c>
      <c r="C23" s="37" t="s">
        <v>150</v>
      </c>
      <c r="D23" s="58">
        <f>S.02.01_2_EN!D23</f>
        <v>1739468</v>
      </c>
      <c r="E23" s="84"/>
      <c r="F23" s="20"/>
      <c r="G23" s="20"/>
      <c r="H23" s="20"/>
    </row>
    <row r="24" spans="1:8" x14ac:dyDescent="0.2">
      <c r="A24" s="20"/>
      <c r="B24" s="221" t="s">
        <v>453</v>
      </c>
      <c r="C24" s="45" t="s">
        <v>151</v>
      </c>
      <c r="D24" s="223">
        <f>S.02.01_2_EN!D24</f>
        <v>3029026</v>
      </c>
      <c r="E24" s="84"/>
      <c r="F24" s="20"/>
      <c r="G24" s="20"/>
      <c r="H24" s="20"/>
    </row>
    <row r="25" spans="1:8" ht="10.5" customHeight="1" x14ac:dyDescent="0.2">
      <c r="A25" s="20"/>
      <c r="B25" s="52" t="s">
        <v>458</v>
      </c>
      <c r="C25" s="53" t="s">
        <v>152</v>
      </c>
      <c r="D25" s="49">
        <f>S.02.01_2_EN!D25</f>
        <v>0</v>
      </c>
      <c r="E25" s="84"/>
      <c r="F25" s="20"/>
      <c r="G25" s="20"/>
      <c r="H25" s="20"/>
    </row>
    <row r="26" spans="1:8" x14ac:dyDescent="0.2">
      <c r="A26" s="20"/>
      <c r="B26" s="224" t="s">
        <v>451</v>
      </c>
      <c r="C26" s="37" t="s">
        <v>153</v>
      </c>
      <c r="D26" s="58">
        <f>S.02.01_2_EN!D26</f>
        <v>0</v>
      </c>
      <c r="E26" s="84"/>
      <c r="F26" s="20"/>
      <c r="G26" s="20"/>
      <c r="H26" s="20"/>
    </row>
    <row r="27" spans="1:8" x14ac:dyDescent="0.2">
      <c r="A27" s="20"/>
      <c r="B27" s="224" t="s">
        <v>452</v>
      </c>
      <c r="C27" s="37" t="s">
        <v>154</v>
      </c>
      <c r="D27" s="58">
        <f>S.02.01_2_EN!D27</f>
        <v>0</v>
      </c>
      <c r="E27" s="84"/>
      <c r="F27" s="20"/>
      <c r="G27" s="20"/>
      <c r="H27" s="20"/>
    </row>
    <row r="28" spans="1:8" x14ac:dyDescent="0.2">
      <c r="A28" s="20"/>
      <c r="B28" s="225" t="s">
        <v>453</v>
      </c>
      <c r="C28" s="45" t="s">
        <v>155</v>
      </c>
      <c r="D28" s="223">
        <f>S.02.01_2_EN!D28</f>
        <v>0</v>
      </c>
      <c r="E28" s="84"/>
      <c r="F28" s="20"/>
      <c r="G28" s="20"/>
      <c r="H28" s="20"/>
    </row>
    <row r="29" spans="1:8" x14ac:dyDescent="0.2">
      <c r="A29" s="20"/>
      <c r="B29" s="52" t="s">
        <v>459</v>
      </c>
      <c r="C29" s="53" t="s">
        <v>157</v>
      </c>
      <c r="D29" s="49">
        <f>S.02.01_2_EN!D29</f>
        <v>0</v>
      </c>
      <c r="E29" s="84"/>
      <c r="F29" s="20"/>
      <c r="G29" s="20"/>
      <c r="H29" s="20"/>
    </row>
    <row r="30" spans="1:8" x14ac:dyDescent="0.2">
      <c r="A30" s="20"/>
      <c r="B30" s="52" t="s">
        <v>460</v>
      </c>
      <c r="C30" s="53" t="s">
        <v>159</v>
      </c>
      <c r="D30" s="32">
        <f>S.02.01_2_EN!D30</f>
        <v>0</v>
      </c>
      <c r="E30" s="84"/>
      <c r="F30" s="20"/>
      <c r="G30" s="20"/>
      <c r="H30" s="20"/>
    </row>
    <row r="31" spans="1:8" x14ac:dyDescent="0.2">
      <c r="A31" s="20"/>
      <c r="B31" s="52" t="s">
        <v>461</v>
      </c>
      <c r="C31" s="53" t="s">
        <v>161</v>
      </c>
      <c r="D31" s="32">
        <f>S.02.01_2_EN!D31</f>
        <v>65165</v>
      </c>
      <c r="E31" s="84"/>
      <c r="F31" s="20"/>
      <c r="G31" s="20"/>
      <c r="H31" s="20"/>
    </row>
    <row r="32" spans="1:8" x14ac:dyDescent="0.2">
      <c r="A32" s="20"/>
      <c r="B32" s="52" t="s">
        <v>462</v>
      </c>
      <c r="C32" s="53" t="s">
        <v>163</v>
      </c>
      <c r="D32" s="32">
        <f>S.02.01_2_EN!D32</f>
        <v>196874</v>
      </c>
      <c r="E32" s="84"/>
      <c r="F32" s="20"/>
      <c r="G32" s="20"/>
      <c r="H32" s="20"/>
    </row>
    <row r="33" spans="1:9" x14ac:dyDescent="0.2">
      <c r="A33" s="20"/>
      <c r="B33" s="52" t="s">
        <v>463</v>
      </c>
      <c r="C33" s="53" t="s">
        <v>165</v>
      </c>
      <c r="D33" s="32">
        <f>S.02.01_2_EN!D33</f>
        <v>722950</v>
      </c>
      <c r="E33" s="84"/>
      <c r="F33" s="20"/>
      <c r="G33" s="20"/>
      <c r="H33" s="20"/>
    </row>
    <row r="34" spans="1:9" x14ac:dyDescent="0.2">
      <c r="A34" s="20"/>
      <c r="B34" s="52" t="s">
        <v>464</v>
      </c>
      <c r="C34" s="53" t="s">
        <v>167</v>
      </c>
      <c r="D34" s="32">
        <f>S.02.01_2_EN!D34</f>
        <v>859444</v>
      </c>
      <c r="E34" s="84"/>
      <c r="F34" s="20"/>
      <c r="G34" s="20"/>
      <c r="H34" s="20"/>
    </row>
    <row r="35" spans="1:9" x14ac:dyDescent="0.2">
      <c r="A35" s="20"/>
      <c r="B35" s="52" t="s">
        <v>421</v>
      </c>
      <c r="C35" s="53" t="s">
        <v>168</v>
      </c>
      <c r="D35" s="32">
        <f>S.02.01_2_EN!D35</f>
        <v>90220</v>
      </c>
      <c r="E35" s="84"/>
      <c r="F35" s="20"/>
      <c r="G35" s="20"/>
      <c r="H35" s="20"/>
    </row>
    <row r="36" spans="1:9" x14ac:dyDescent="0.2">
      <c r="A36" s="20"/>
      <c r="B36" s="52" t="s">
        <v>465</v>
      </c>
      <c r="C36" s="53" t="s">
        <v>170</v>
      </c>
      <c r="D36" s="32">
        <f>S.02.01_2_EN!D36</f>
        <v>501657</v>
      </c>
      <c r="E36" s="84"/>
      <c r="F36" s="20"/>
      <c r="G36" s="20"/>
      <c r="H36" s="20"/>
    </row>
    <row r="37" spans="1:9" x14ac:dyDescent="0.2">
      <c r="A37" s="20"/>
      <c r="B37" s="52" t="s">
        <v>466</v>
      </c>
      <c r="C37" s="53" t="s">
        <v>172</v>
      </c>
      <c r="D37" s="32">
        <f>S.02.01_2_EN!D37</f>
        <v>201773</v>
      </c>
      <c r="E37" s="84"/>
      <c r="F37" s="20"/>
      <c r="G37" s="20"/>
      <c r="H37" s="20"/>
    </row>
    <row r="38" spans="1:9" x14ac:dyDescent="0.2">
      <c r="A38" s="20"/>
      <c r="B38" s="52" t="s">
        <v>467</v>
      </c>
      <c r="C38" s="53" t="s">
        <v>173</v>
      </c>
      <c r="D38" s="32">
        <f>S.02.01_2_EN!D38</f>
        <v>794594</v>
      </c>
      <c r="E38" s="84"/>
      <c r="F38" s="20"/>
      <c r="G38" s="20"/>
      <c r="H38" s="20"/>
      <c r="I38" s="51"/>
    </row>
    <row r="39" spans="1:9" x14ac:dyDescent="0.2">
      <c r="A39" s="20"/>
      <c r="B39" s="52" t="s">
        <v>468</v>
      </c>
      <c r="C39" s="53" t="s">
        <v>175</v>
      </c>
      <c r="D39" s="32">
        <f>S.02.01_2_EN!D39</f>
        <v>28084</v>
      </c>
      <c r="E39" s="84"/>
      <c r="F39" s="20"/>
      <c r="G39" s="20"/>
      <c r="H39" s="20"/>
      <c r="I39" s="51"/>
    </row>
    <row r="40" spans="1:9" x14ac:dyDescent="0.2">
      <c r="A40" s="20"/>
      <c r="B40" s="226" t="s">
        <v>469</v>
      </c>
      <c r="C40" s="227" t="s">
        <v>177</v>
      </c>
      <c r="D40" s="35">
        <f>S.02.01_2_EN!D40</f>
        <v>2035358</v>
      </c>
      <c r="E40" s="84"/>
      <c r="F40" s="20"/>
      <c r="G40" s="20"/>
      <c r="H40" s="20"/>
      <c r="I40" s="51"/>
    </row>
    <row r="41" spans="1:9" x14ac:dyDescent="0.2">
      <c r="A41" s="20"/>
      <c r="B41" s="52" t="s">
        <v>470</v>
      </c>
      <c r="C41" s="53" t="s">
        <v>179</v>
      </c>
      <c r="D41" s="49">
        <f>S.02.01_2_EN!D41</f>
        <v>2301563</v>
      </c>
      <c r="E41" s="84"/>
      <c r="F41" s="20"/>
      <c r="G41" s="20"/>
      <c r="H41" s="20"/>
    </row>
    <row r="42" spans="1:9" x14ac:dyDescent="0.2">
      <c r="A42" s="20"/>
      <c r="B42" s="48" t="s">
        <v>471</v>
      </c>
      <c r="C42" s="37" t="s">
        <v>180</v>
      </c>
      <c r="D42" s="58">
        <f>S.02.01_2_EN!D42</f>
        <v>0</v>
      </c>
      <c r="E42" s="84"/>
      <c r="F42" s="20"/>
      <c r="G42" s="20"/>
      <c r="H42" s="20"/>
    </row>
    <row r="43" spans="1:9" x14ac:dyDescent="0.2">
      <c r="A43" s="20"/>
      <c r="B43" s="228" t="s">
        <v>472</v>
      </c>
      <c r="C43" s="45" t="s">
        <v>181</v>
      </c>
      <c r="D43" s="223">
        <f>S.02.01_2_EN!D43</f>
        <v>2301563</v>
      </c>
      <c r="E43" s="84"/>
      <c r="F43" s="20"/>
      <c r="G43" s="20"/>
      <c r="H43" s="20"/>
    </row>
    <row r="44" spans="1:9" x14ac:dyDescent="0.2">
      <c r="A44" s="20"/>
      <c r="B44" s="59" t="s">
        <v>473</v>
      </c>
      <c r="C44" s="60" t="s">
        <v>183</v>
      </c>
      <c r="D44" s="46">
        <f>S.02.01_2_EN!D44</f>
        <v>275108</v>
      </c>
      <c r="E44" s="84"/>
      <c r="F44" s="20"/>
      <c r="G44" s="20"/>
      <c r="H44" s="20"/>
    </row>
    <row r="45" spans="1:9" x14ac:dyDescent="0.2">
      <c r="A45" s="20"/>
      <c r="B45" s="63" t="s">
        <v>474</v>
      </c>
      <c r="C45" s="64" t="s">
        <v>185</v>
      </c>
      <c r="D45" s="65">
        <f>S.02.01_2_EN!D45</f>
        <v>26632383</v>
      </c>
      <c r="E45" s="84"/>
      <c r="F45" s="20"/>
      <c r="G45" s="20"/>
      <c r="H45" s="20"/>
    </row>
    <row r="46" spans="1:9" ht="12" thickBot="1" x14ac:dyDescent="0.25">
      <c r="A46" s="20"/>
      <c r="B46" s="66" t="s">
        <v>475</v>
      </c>
      <c r="C46" s="67" t="s">
        <v>187</v>
      </c>
      <c r="D46" s="68">
        <f>S.02.01_2_EN!D46</f>
        <v>8418920</v>
      </c>
      <c r="E46" s="84"/>
      <c r="F46" s="20"/>
      <c r="G46" s="20"/>
      <c r="H46" s="20"/>
    </row>
    <row r="47" spans="1:9" x14ac:dyDescent="0.2">
      <c r="A47" s="20"/>
      <c r="B47" s="150"/>
      <c r="C47" s="145"/>
      <c r="D47" s="150"/>
      <c r="E47" s="84"/>
      <c r="F47" s="20"/>
      <c r="G47" s="20"/>
      <c r="H47" s="20"/>
    </row>
    <row r="48" spans="1:9" x14ac:dyDescent="0.2">
      <c r="A48" s="20"/>
      <c r="B48" s="150"/>
      <c r="C48" s="145"/>
      <c r="D48" s="150"/>
      <c r="E48" s="84"/>
      <c r="F48" s="20"/>
      <c r="G48" s="20"/>
      <c r="H48" s="20"/>
    </row>
    <row r="49" spans="1:8" x14ac:dyDescent="0.2">
      <c r="A49" s="20"/>
      <c r="B49" s="150"/>
      <c r="C49" s="145"/>
      <c r="D49" s="150"/>
      <c r="E49" s="84"/>
      <c r="F49" s="20"/>
      <c r="G49" s="20"/>
      <c r="H49" s="20"/>
    </row>
    <row r="50" spans="1:8" x14ac:dyDescent="0.2">
      <c r="A50" s="20"/>
      <c r="B50" s="150"/>
      <c r="C50" s="145"/>
      <c r="D50" s="150"/>
      <c r="E50" s="84"/>
      <c r="F50" s="20"/>
      <c r="G50" s="20"/>
      <c r="H50" s="20"/>
    </row>
    <row r="51" spans="1:8" x14ac:dyDescent="0.2">
      <c r="A51" s="20"/>
      <c r="B51" s="150"/>
      <c r="C51" s="145"/>
      <c r="D51" s="150"/>
      <c r="E51" s="84"/>
      <c r="F51" s="20"/>
      <c r="G51" s="20"/>
      <c r="H51" s="20"/>
    </row>
  </sheetData>
  <customSheetViews>
    <customSheetView guid="{CE99FD40-41F2-4E10-9D73-3081630A1721}" hiddenRows="1" hiddenColumns="1" state="hidden">
      <pane xSplit="2" ySplit="5" topLeftCell="D21" activePane="bottomRight" state="frozen"/>
      <selection pane="bottomRight" activeCell="H20" sqref="H20"/>
      <pageMargins left="0.70866141732283505" right="0.70866141732283505" top="0.74803149606299202" bottom="0.74803149606299202" header="0.31496062992126" footer="0.31496062992126"/>
      <pageSetup paperSize="9" orientation="portrait" r:id="rId1"/>
    </customSheetView>
  </customSheetView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2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4" sqref="E4:L4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39.83203125" style="103" customWidth="1"/>
    <col min="4" max="4" width="7.1640625" style="103" hidden="1" customWidth="1"/>
    <col min="5" max="7" width="13.1640625" style="103" customWidth="1"/>
    <col min="8" max="8" width="14.6640625" style="103" customWidth="1"/>
    <col min="9" max="9" width="16.33203125" style="103" customWidth="1"/>
    <col min="10" max="12" width="13.1640625" style="103" customWidth="1"/>
    <col min="13" max="13" width="6.5" style="103" customWidth="1"/>
    <col min="14" max="16384" width="9" style="3"/>
  </cols>
  <sheetData>
    <row r="1" spans="1:13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x14ac:dyDescent="0.2">
      <c r="A2" s="70"/>
      <c r="B2" s="70"/>
      <c r="C2" s="24" t="s">
        <v>943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x14ac:dyDescent="0.2">
      <c r="A3" s="70"/>
      <c r="B3" s="70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20.25" customHeight="1" x14ac:dyDescent="0.2">
      <c r="A4" s="70"/>
      <c r="B4" s="70"/>
      <c r="C4" s="74" t="s">
        <v>7</v>
      </c>
      <c r="D4" s="75"/>
      <c r="E4" s="330" t="s">
        <v>956</v>
      </c>
      <c r="F4" s="330"/>
      <c r="G4" s="330"/>
      <c r="H4" s="330"/>
      <c r="I4" s="330"/>
      <c r="J4" s="330"/>
      <c r="K4" s="330"/>
      <c r="L4" s="330"/>
      <c r="M4" s="84"/>
    </row>
    <row r="5" spans="1:13" ht="37.5" customHeight="1" thickBot="1" x14ac:dyDescent="0.25">
      <c r="A5" s="70"/>
      <c r="B5" s="70"/>
      <c r="C5" s="71" t="s">
        <v>944</v>
      </c>
      <c r="D5" s="71"/>
      <c r="E5" s="199" t="s">
        <v>267</v>
      </c>
      <c r="F5" s="199" t="s">
        <v>268</v>
      </c>
      <c r="G5" s="199" t="s">
        <v>269</v>
      </c>
      <c r="H5" s="82" t="s">
        <v>270</v>
      </c>
      <c r="I5" s="199" t="s">
        <v>271</v>
      </c>
      <c r="J5" s="199" t="s">
        <v>272</v>
      </c>
      <c r="K5" s="199" t="s">
        <v>273</v>
      </c>
      <c r="L5" s="199" t="s">
        <v>627</v>
      </c>
      <c r="M5" s="84"/>
    </row>
    <row r="6" spans="1:13" ht="9.75" hidden="1" customHeight="1" thickBot="1" x14ac:dyDescent="0.25">
      <c r="A6" s="70"/>
      <c r="B6" s="70"/>
      <c r="C6" s="85"/>
      <c r="D6" s="86"/>
      <c r="E6" s="87" t="s">
        <v>194</v>
      </c>
      <c r="F6" s="87" t="s">
        <v>195</v>
      </c>
      <c r="G6" s="87" t="s">
        <v>196</v>
      </c>
      <c r="H6" s="87" t="s">
        <v>258</v>
      </c>
      <c r="I6" s="87" t="s">
        <v>275</v>
      </c>
      <c r="J6" s="87" t="s">
        <v>276</v>
      </c>
      <c r="K6" s="87" t="s">
        <v>277</v>
      </c>
      <c r="L6" s="87" t="s">
        <v>278</v>
      </c>
      <c r="M6" s="84"/>
    </row>
    <row r="7" spans="1:13" x14ac:dyDescent="0.2">
      <c r="A7" s="70"/>
      <c r="B7" s="70"/>
      <c r="C7" s="85" t="s">
        <v>274</v>
      </c>
      <c r="D7" s="157"/>
      <c r="E7" s="177"/>
      <c r="F7" s="177"/>
      <c r="G7" s="177"/>
      <c r="H7" s="177"/>
      <c r="I7" s="177"/>
      <c r="J7" s="177"/>
      <c r="K7" s="177"/>
      <c r="L7" s="177"/>
      <c r="M7" s="84"/>
    </row>
    <row r="8" spans="1:13" x14ac:dyDescent="0.2">
      <c r="A8" s="70"/>
      <c r="B8" s="70"/>
      <c r="C8" s="88" t="s">
        <v>628</v>
      </c>
      <c r="D8" s="89" t="s">
        <v>71</v>
      </c>
      <c r="E8" s="90">
        <v>31480</v>
      </c>
      <c r="F8" s="90">
        <v>0</v>
      </c>
      <c r="G8" s="90">
        <v>12121</v>
      </c>
      <c r="H8" s="90">
        <v>246316</v>
      </c>
      <c r="I8" s="90">
        <v>598664</v>
      </c>
      <c r="J8" s="90">
        <v>142768</v>
      </c>
      <c r="K8" s="90">
        <v>9321</v>
      </c>
      <c r="L8" s="90">
        <v>-912</v>
      </c>
      <c r="M8" s="84"/>
    </row>
    <row r="9" spans="1:13" x14ac:dyDescent="0.2">
      <c r="A9" s="70"/>
      <c r="B9" s="70"/>
      <c r="C9" s="91" t="s">
        <v>279</v>
      </c>
      <c r="D9" s="92" t="s">
        <v>73</v>
      </c>
      <c r="E9" s="93">
        <v>28094</v>
      </c>
      <c r="F9" s="93">
        <v>630</v>
      </c>
      <c r="G9" s="93">
        <v>544714</v>
      </c>
      <c r="H9" s="93">
        <v>193323</v>
      </c>
      <c r="I9" s="93">
        <v>1493992</v>
      </c>
      <c r="J9" s="93">
        <v>369017</v>
      </c>
      <c r="K9" s="93">
        <v>282528</v>
      </c>
      <c r="L9" s="93">
        <v>23992</v>
      </c>
      <c r="M9" s="84"/>
    </row>
    <row r="10" spans="1:13" x14ac:dyDescent="0.2">
      <c r="A10" s="70"/>
      <c r="B10" s="70"/>
      <c r="C10" s="91" t="s">
        <v>280</v>
      </c>
      <c r="D10" s="92" t="s">
        <v>75</v>
      </c>
      <c r="E10" s="200"/>
      <c r="F10" s="200"/>
      <c r="G10" s="200"/>
      <c r="H10" s="200"/>
      <c r="I10" s="200"/>
      <c r="J10" s="200"/>
      <c r="K10" s="200"/>
      <c r="L10" s="200"/>
      <c r="M10" s="84"/>
    </row>
    <row r="11" spans="1:13" x14ac:dyDescent="0.2">
      <c r="A11" s="70"/>
      <c r="B11" s="70"/>
      <c r="C11" s="91" t="s">
        <v>281</v>
      </c>
      <c r="D11" s="92" t="s">
        <v>76</v>
      </c>
      <c r="E11" s="93">
        <v>7468</v>
      </c>
      <c r="F11" s="93">
        <v>0</v>
      </c>
      <c r="G11" s="93">
        <v>664</v>
      </c>
      <c r="H11" s="93">
        <v>86451</v>
      </c>
      <c r="I11" s="93">
        <v>219623</v>
      </c>
      <c r="J11" s="93">
        <v>22554</v>
      </c>
      <c r="K11" s="93">
        <v>1097</v>
      </c>
      <c r="L11" s="93">
        <v>579</v>
      </c>
      <c r="M11" s="84"/>
    </row>
    <row r="12" spans="1:13" x14ac:dyDescent="0.2">
      <c r="A12" s="70"/>
      <c r="B12" s="70"/>
      <c r="C12" s="183" t="s">
        <v>282</v>
      </c>
      <c r="D12" s="184" t="s">
        <v>87</v>
      </c>
      <c r="E12" s="185">
        <v>52106</v>
      </c>
      <c r="F12" s="185">
        <v>630</v>
      </c>
      <c r="G12" s="185">
        <v>556171</v>
      </c>
      <c r="H12" s="185">
        <v>353188</v>
      </c>
      <c r="I12" s="185">
        <v>1873033</v>
      </c>
      <c r="J12" s="185">
        <v>489231</v>
      </c>
      <c r="K12" s="185">
        <v>290752</v>
      </c>
      <c r="L12" s="185">
        <v>22501</v>
      </c>
      <c r="M12" s="84"/>
    </row>
    <row r="13" spans="1:13" x14ac:dyDescent="0.2">
      <c r="A13" s="70"/>
      <c r="B13" s="70"/>
      <c r="C13" s="155" t="s">
        <v>283</v>
      </c>
      <c r="D13" s="157"/>
      <c r="E13" s="61"/>
      <c r="F13" s="61"/>
      <c r="G13" s="61"/>
      <c r="H13" s="61"/>
      <c r="I13" s="61"/>
      <c r="J13" s="61"/>
      <c r="K13" s="61"/>
      <c r="L13" s="61"/>
      <c r="M13" s="84"/>
    </row>
    <row r="14" spans="1:13" x14ac:dyDescent="0.2">
      <c r="A14" s="70"/>
      <c r="B14" s="70"/>
      <c r="C14" s="88" t="s">
        <v>628</v>
      </c>
      <c r="D14" s="188" t="s">
        <v>89</v>
      </c>
      <c r="E14" s="90">
        <v>35917</v>
      </c>
      <c r="F14" s="90">
        <v>0</v>
      </c>
      <c r="G14" s="90">
        <v>9049</v>
      </c>
      <c r="H14" s="90">
        <v>262937</v>
      </c>
      <c r="I14" s="90">
        <v>588242</v>
      </c>
      <c r="J14" s="90">
        <v>148047</v>
      </c>
      <c r="K14" s="90">
        <v>11272</v>
      </c>
      <c r="L14" s="90">
        <v>3400</v>
      </c>
      <c r="M14" s="84"/>
    </row>
    <row r="15" spans="1:13" x14ac:dyDescent="0.2">
      <c r="A15" s="70"/>
      <c r="B15" s="70"/>
      <c r="C15" s="91" t="s">
        <v>279</v>
      </c>
      <c r="D15" s="95" t="s">
        <v>91</v>
      </c>
      <c r="E15" s="93">
        <v>28105</v>
      </c>
      <c r="F15" s="93">
        <v>674</v>
      </c>
      <c r="G15" s="93">
        <v>524265</v>
      </c>
      <c r="H15" s="93">
        <v>202941</v>
      </c>
      <c r="I15" s="93">
        <v>1461262</v>
      </c>
      <c r="J15" s="93">
        <v>317411</v>
      </c>
      <c r="K15" s="93">
        <v>290686</v>
      </c>
      <c r="L15" s="93">
        <v>11195</v>
      </c>
      <c r="M15" s="84"/>
    </row>
    <row r="16" spans="1:13" x14ac:dyDescent="0.2">
      <c r="A16" s="70"/>
      <c r="B16" s="70"/>
      <c r="C16" s="91" t="s">
        <v>280</v>
      </c>
      <c r="D16" s="95" t="s">
        <v>93</v>
      </c>
      <c r="E16" s="200"/>
      <c r="F16" s="200"/>
      <c r="G16" s="200"/>
      <c r="H16" s="200"/>
      <c r="I16" s="200"/>
      <c r="J16" s="200"/>
      <c r="K16" s="200"/>
      <c r="L16" s="200"/>
      <c r="M16" s="84"/>
    </row>
    <row r="17" spans="1:13" x14ac:dyDescent="0.2">
      <c r="A17" s="70"/>
      <c r="B17" s="70"/>
      <c r="C17" s="91" t="s">
        <v>281</v>
      </c>
      <c r="D17" s="95" t="s">
        <v>95</v>
      </c>
      <c r="E17" s="93">
        <v>7988</v>
      </c>
      <c r="F17" s="93">
        <v>0</v>
      </c>
      <c r="G17" s="93">
        <v>892</v>
      </c>
      <c r="H17" s="93">
        <v>96485</v>
      </c>
      <c r="I17" s="93">
        <v>218074</v>
      </c>
      <c r="J17" s="93">
        <v>22606</v>
      </c>
      <c r="K17" s="93">
        <v>1721</v>
      </c>
      <c r="L17" s="93">
        <v>1541</v>
      </c>
      <c r="M17" s="84"/>
    </row>
    <row r="18" spans="1:13" x14ac:dyDescent="0.2">
      <c r="A18" s="70"/>
      <c r="B18" s="70"/>
      <c r="C18" s="183" t="s">
        <v>282</v>
      </c>
      <c r="D18" s="96" t="s">
        <v>104</v>
      </c>
      <c r="E18" s="185">
        <v>56034</v>
      </c>
      <c r="F18" s="185">
        <v>674</v>
      </c>
      <c r="G18" s="185">
        <v>532422</v>
      </c>
      <c r="H18" s="185">
        <v>369393</v>
      </c>
      <c r="I18" s="185">
        <v>1831430</v>
      </c>
      <c r="J18" s="185">
        <v>442852</v>
      </c>
      <c r="K18" s="185">
        <v>300237</v>
      </c>
      <c r="L18" s="185">
        <v>13054</v>
      </c>
      <c r="M18" s="84"/>
    </row>
    <row r="19" spans="1:13" x14ac:dyDescent="0.2">
      <c r="A19" s="70"/>
      <c r="B19" s="70"/>
      <c r="C19" s="155" t="s">
        <v>284</v>
      </c>
      <c r="D19" s="157"/>
      <c r="E19" s="61"/>
      <c r="F19" s="61"/>
      <c r="G19" s="61"/>
      <c r="H19" s="61"/>
      <c r="I19" s="61"/>
      <c r="J19" s="61"/>
      <c r="K19" s="61"/>
      <c r="L19" s="61"/>
      <c r="M19" s="84"/>
    </row>
    <row r="20" spans="1:13" x14ac:dyDescent="0.2">
      <c r="A20" s="70"/>
      <c r="B20" s="70"/>
      <c r="C20" s="88" t="s">
        <v>628</v>
      </c>
      <c r="D20" s="89" t="s">
        <v>106</v>
      </c>
      <c r="E20" s="90">
        <v>20948</v>
      </c>
      <c r="F20" s="90">
        <v>126</v>
      </c>
      <c r="G20" s="90">
        <v>6243</v>
      </c>
      <c r="H20" s="90">
        <v>174352</v>
      </c>
      <c r="I20" s="90">
        <v>330295</v>
      </c>
      <c r="J20" s="90">
        <v>78523</v>
      </c>
      <c r="K20" s="90">
        <v>5464</v>
      </c>
      <c r="L20" s="90">
        <v>3583</v>
      </c>
      <c r="M20" s="84"/>
    </row>
    <row r="21" spans="1:13" x14ac:dyDescent="0.2">
      <c r="A21" s="70"/>
      <c r="B21" s="70"/>
      <c r="C21" s="91" t="s">
        <v>279</v>
      </c>
      <c r="D21" s="92" t="s">
        <v>108</v>
      </c>
      <c r="E21" s="93">
        <v>13502</v>
      </c>
      <c r="F21" s="93">
        <v>-4188</v>
      </c>
      <c r="G21" s="93">
        <v>292050</v>
      </c>
      <c r="H21" s="93">
        <v>100094</v>
      </c>
      <c r="I21" s="93">
        <v>980874</v>
      </c>
      <c r="J21" s="93">
        <v>178700</v>
      </c>
      <c r="K21" s="93">
        <v>172889</v>
      </c>
      <c r="L21" s="93">
        <v>5917</v>
      </c>
      <c r="M21" s="84"/>
    </row>
    <row r="22" spans="1:13" x14ac:dyDescent="0.2">
      <c r="A22" s="70"/>
      <c r="B22" s="70"/>
      <c r="C22" s="91" t="s">
        <v>280</v>
      </c>
      <c r="D22" s="92" t="s">
        <v>110</v>
      </c>
      <c r="E22" s="200"/>
      <c r="F22" s="200"/>
      <c r="G22" s="200"/>
      <c r="H22" s="200"/>
      <c r="I22" s="200"/>
      <c r="J22" s="200"/>
      <c r="K22" s="200"/>
      <c r="L22" s="200"/>
      <c r="M22" s="84"/>
    </row>
    <row r="23" spans="1:13" x14ac:dyDescent="0.2">
      <c r="A23" s="70"/>
      <c r="B23" s="70"/>
      <c r="C23" s="91" t="s">
        <v>281</v>
      </c>
      <c r="D23" s="92" t="s">
        <v>112</v>
      </c>
      <c r="E23" s="93">
        <v>4007</v>
      </c>
      <c r="F23" s="93">
        <v>1</v>
      </c>
      <c r="G23" s="93">
        <v>742</v>
      </c>
      <c r="H23" s="93">
        <v>46731</v>
      </c>
      <c r="I23" s="93">
        <v>73604</v>
      </c>
      <c r="J23" s="93">
        <v>23386</v>
      </c>
      <c r="K23" s="93">
        <v>841</v>
      </c>
      <c r="L23" s="93">
        <v>151</v>
      </c>
      <c r="M23" s="84"/>
    </row>
    <row r="24" spans="1:13" x14ac:dyDescent="0.2">
      <c r="A24" s="70"/>
      <c r="B24" s="70"/>
      <c r="C24" s="183" t="s">
        <v>282</v>
      </c>
      <c r="D24" s="184" t="s">
        <v>124</v>
      </c>
      <c r="E24" s="185">
        <v>30443</v>
      </c>
      <c r="F24" s="185">
        <v>-4063</v>
      </c>
      <c r="G24" s="185">
        <v>297551</v>
      </c>
      <c r="H24" s="185">
        <v>227715</v>
      </c>
      <c r="I24" s="185">
        <v>1237565</v>
      </c>
      <c r="J24" s="185">
        <v>233837</v>
      </c>
      <c r="K24" s="185">
        <v>177512</v>
      </c>
      <c r="L24" s="185">
        <v>9349</v>
      </c>
      <c r="M24" s="84"/>
    </row>
    <row r="25" spans="1:13" x14ac:dyDescent="0.2">
      <c r="A25" s="70"/>
      <c r="B25" s="70"/>
      <c r="C25" s="155" t="s">
        <v>285</v>
      </c>
      <c r="D25" s="157"/>
      <c r="E25" s="61"/>
      <c r="F25" s="61"/>
      <c r="G25" s="61"/>
      <c r="H25" s="61"/>
      <c r="I25" s="61"/>
      <c r="J25" s="61"/>
      <c r="K25" s="61"/>
      <c r="L25" s="61"/>
      <c r="M25" s="84"/>
    </row>
    <row r="26" spans="1:13" x14ac:dyDescent="0.2">
      <c r="A26" s="70"/>
      <c r="B26" s="70"/>
      <c r="C26" s="88" t="s">
        <v>628</v>
      </c>
      <c r="D26" s="189" t="s">
        <v>126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84"/>
    </row>
    <row r="27" spans="1:13" x14ac:dyDescent="0.2">
      <c r="A27" s="70"/>
      <c r="B27" s="70"/>
      <c r="C27" s="91" t="s">
        <v>286</v>
      </c>
      <c r="D27" s="95" t="s">
        <v>128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84"/>
    </row>
    <row r="28" spans="1:13" x14ac:dyDescent="0.2">
      <c r="A28" s="70"/>
      <c r="B28" s="70"/>
      <c r="C28" s="91" t="s">
        <v>287</v>
      </c>
      <c r="D28" s="95" t="s">
        <v>242</v>
      </c>
      <c r="E28" s="200"/>
      <c r="F28" s="200"/>
      <c r="G28" s="200"/>
      <c r="H28" s="200"/>
      <c r="I28" s="200"/>
      <c r="J28" s="200"/>
      <c r="K28" s="200"/>
      <c r="L28" s="200"/>
      <c r="M28" s="84"/>
    </row>
    <row r="29" spans="1:13" x14ac:dyDescent="0.2">
      <c r="A29" s="70"/>
      <c r="B29" s="70"/>
      <c r="C29" s="91" t="s">
        <v>288</v>
      </c>
      <c r="D29" s="95" t="s">
        <v>244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84"/>
    </row>
    <row r="30" spans="1:13" x14ac:dyDescent="0.2">
      <c r="A30" s="70"/>
      <c r="B30" s="70"/>
      <c r="C30" s="91" t="s">
        <v>282</v>
      </c>
      <c r="D30" s="96" t="s">
        <v>130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84"/>
    </row>
    <row r="31" spans="1:13" x14ac:dyDescent="0.2">
      <c r="A31" s="70"/>
      <c r="B31" s="70"/>
      <c r="C31" s="240" t="s">
        <v>289</v>
      </c>
      <c r="D31" s="187" t="s">
        <v>137</v>
      </c>
      <c r="E31" s="93">
        <v>25046</v>
      </c>
      <c r="F31" s="93">
        <v>715</v>
      </c>
      <c r="G31" s="93">
        <v>244274</v>
      </c>
      <c r="H31" s="93">
        <v>146083</v>
      </c>
      <c r="I31" s="93">
        <v>672246</v>
      </c>
      <c r="J31" s="93">
        <v>187574</v>
      </c>
      <c r="K31" s="93">
        <v>130678</v>
      </c>
      <c r="L31" s="93">
        <v>6479</v>
      </c>
      <c r="M31" s="84"/>
    </row>
    <row r="32" spans="1:13" x14ac:dyDescent="0.2">
      <c r="A32" s="70"/>
      <c r="B32" s="70"/>
      <c r="C32" s="240" t="s">
        <v>290</v>
      </c>
      <c r="D32" s="98" t="s">
        <v>291</v>
      </c>
      <c r="E32" s="200"/>
      <c r="F32" s="200"/>
      <c r="G32" s="200"/>
      <c r="H32" s="200"/>
      <c r="I32" s="200"/>
      <c r="J32" s="200"/>
      <c r="K32" s="200"/>
      <c r="L32" s="200"/>
      <c r="M32" s="84"/>
    </row>
    <row r="33" spans="1:13" ht="12" thickBot="1" x14ac:dyDescent="0.25">
      <c r="A33" s="70"/>
      <c r="B33" s="70"/>
      <c r="C33" s="241" t="s">
        <v>292</v>
      </c>
      <c r="D33" s="101" t="s">
        <v>293</v>
      </c>
      <c r="E33" s="239"/>
      <c r="F33" s="239"/>
      <c r="G33" s="239"/>
      <c r="H33" s="239"/>
      <c r="I33" s="239"/>
      <c r="J33" s="239"/>
      <c r="K33" s="239"/>
      <c r="L33" s="239"/>
      <c r="M33" s="84"/>
    </row>
    <row r="34" spans="1:13" ht="19.5" customHeight="1" x14ac:dyDescent="0.2">
      <c r="A34" s="70"/>
      <c r="B34" s="70"/>
      <c r="C34" s="331" t="s">
        <v>957</v>
      </c>
      <c r="D34" s="331"/>
      <c r="E34" s="331"/>
      <c r="F34" s="331"/>
      <c r="G34" s="331"/>
      <c r="H34" s="331"/>
      <c r="I34" s="331"/>
      <c r="J34" s="331"/>
      <c r="K34" s="331"/>
      <c r="L34" s="331"/>
      <c r="M34" s="84"/>
    </row>
    <row r="35" spans="1:13" x14ac:dyDescent="0.2">
      <c r="A35" s="70"/>
      <c r="B35" s="70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x14ac:dyDescent="0.2">
      <c r="A36" s="70"/>
      <c r="B36" s="70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x14ac:dyDescent="0.2">
      <c r="A37" s="70"/>
      <c r="B37" s="70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x14ac:dyDescent="0.2">
      <c r="A38" s="70"/>
      <c r="B38" s="70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x14ac:dyDescent="0.2">
      <c r="A39" s="70"/>
      <c r="B39" s="70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x14ac:dyDescent="0.2">
      <c r="A40" s="70"/>
      <c r="B40" s="70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x14ac:dyDescent="0.2">
      <c r="A41" s="70"/>
      <c r="B41" s="7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x14ac:dyDescent="0.2">
      <c r="D42" s="84"/>
    </row>
  </sheetData>
  <customSheetViews>
    <customSheetView guid="{CE99FD40-41F2-4E10-9D73-3081630A1721}" showGridLines="0" hiddenRows="1" hiddenColumns="1">
      <pane xSplit="2" ySplit="1" topLeftCell="C2" activePane="bottomRight" state="frozen"/>
      <selection pane="bottomRight" activeCell="E4" sqref="E4:L4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E4:L4"/>
    <mergeCell ref="C34:L3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59974974822229687"/>
  </sheetPr>
  <dimension ref="A1:O42"/>
  <sheetViews>
    <sheetView workbookViewId="0">
      <selection activeCell="H20" sqref="H20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37.5" style="103" customWidth="1"/>
    <col min="4" max="4" width="7.1640625" style="103" hidden="1" customWidth="1"/>
    <col min="5" max="12" width="14" style="103" customWidth="1"/>
    <col min="13" max="13" width="13" style="103" customWidth="1"/>
    <col min="14" max="14" width="9" style="103"/>
    <col min="15" max="16384" width="9" style="3"/>
  </cols>
  <sheetData>
    <row r="1" spans="1:15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5" x14ac:dyDescent="0.2">
      <c r="A2" s="70"/>
      <c r="B2" s="70"/>
      <c r="C2" s="24" t="s">
        <v>485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5" x14ac:dyDescent="0.2">
      <c r="A3" s="70"/>
      <c r="B3" s="70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 ht="25.5" customHeight="1" x14ac:dyDescent="0.2">
      <c r="A4" s="70"/>
      <c r="B4" s="70"/>
      <c r="C4" s="74" t="str">
        <f>_entity</f>
        <v>SCOR Group</v>
      </c>
      <c r="D4" s="75"/>
      <c r="E4" s="332" t="s">
        <v>484</v>
      </c>
      <c r="F4" s="332"/>
      <c r="G4" s="332"/>
      <c r="H4" s="332"/>
      <c r="I4" s="332"/>
      <c r="J4" s="332"/>
      <c r="K4" s="332"/>
      <c r="L4" s="332"/>
      <c r="M4" s="84"/>
      <c r="N4" s="84"/>
    </row>
    <row r="5" spans="1:15" ht="57" customHeight="1" thickBot="1" x14ac:dyDescent="0.25">
      <c r="A5" s="70"/>
      <c r="B5" s="70"/>
      <c r="C5" s="71" t="e">
        <f>"Au"&amp;_sdateFR&amp;CHAR(10)&amp;_multiplierFR</f>
        <v>#REF!</v>
      </c>
      <c r="D5" s="71"/>
      <c r="E5" s="199" t="s">
        <v>476</v>
      </c>
      <c r="F5" s="199" t="s">
        <v>477</v>
      </c>
      <c r="G5" s="199" t="s">
        <v>478</v>
      </c>
      <c r="H5" s="199" t="s">
        <v>479</v>
      </c>
      <c r="I5" s="199" t="s">
        <v>480</v>
      </c>
      <c r="J5" s="199" t="s">
        <v>481</v>
      </c>
      <c r="K5" s="199" t="s">
        <v>482</v>
      </c>
      <c r="L5" s="199" t="s">
        <v>483</v>
      </c>
      <c r="M5" s="84"/>
      <c r="N5" s="84"/>
      <c r="O5" s="155"/>
    </row>
    <row r="6" spans="1:15" ht="12" hidden="1" thickBot="1" x14ac:dyDescent="0.25">
      <c r="A6" s="70"/>
      <c r="B6" s="70"/>
      <c r="C6" s="85"/>
      <c r="D6" s="86"/>
      <c r="E6" s="87" t="s">
        <v>194</v>
      </c>
      <c r="F6" s="87" t="s">
        <v>195</v>
      </c>
      <c r="G6" s="87" t="s">
        <v>196</v>
      </c>
      <c r="H6" s="87" t="s">
        <v>258</v>
      </c>
      <c r="I6" s="87" t="s">
        <v>275</v>
      </c>
      <c r="J6" s="87" t="s">
        <v>276</v>
      </c>
      <c r="K6" s="87" t="s">
        <v>277</v>
      </c>
      <c r="L6" s="87" t="s">
        <v>278</v>
      </c>
      <c r="M6" s="84"/>
      <c r="N6" s="84"/>
    </row>
    <row r="7" spans="1:15" x14ac:dyDescent="0.2">
      <c r="A7" s="70"/>
      <c r="B7" s="70"/>
      <c r="C7" s="85" t="s">
        <v>486</v>
      </c>
      <c r="D7" s="157"/>
      <c r="E7" s="177"/>
      <c r="F7" s="177"/>
      <c r="G7" s="177"/>
      <c r="H7" s="177"/>
      <c r="I7" s="177"/>
      <c r="J7" s="177"/>
      <c r="K7" s="177"/>
      <c r="L7" s="177"/>
      <c r="M7" s="84"/>
      <c r="N7" s="84"/>
    </row>
    <row r="8" spans="1:15" x14ac:dyDescent="0.2">
      <c r="A8" s="70"/>
      <c r="B8" s="70"/>
      <c r="C8" s="88" t="s">
        <v>487</v>
      </c>
      <c r="D8" s="89" t="s">
        <v>71</v>
      </c>
      <c r="E8" s="90">
        <f>S.05.01_1_EN!E8</f>
        <v>31480</v>
      </c>
      <c r="F8" s="90">
        <f>S.05.01_1_EN!F8</f>
        <v>0</v>
      </c>
      <c r="G8" s="90">
        <f>S.05.01_1_EN!G8</f>
        <v>12121</v>
      </c>
      <c r="H8" s="90">
        <f>S.05.01_1_EN!H8</f>
        <v>246316</v>
      </c>
      <c r="I8" s="90">
        <f>S.05.01_1_EN!I8</f>
        <v>598664</v>
      </c>
      <c r="J8" s="90">
        <f>S.05.01_1_EN!J8</f>
        <v>142768</v>
      </c>
      <c r="K8" s="90">
        <f>S.05.01_1_EN!K8</f>
        <v>9321</v>
      </c>
      <c r="L8" s="90">
        <f>S.05.01_1_EN!L8</f>
        <v>-912</v>
      </c>
      <c r="M8" s="84"/>
      <c r="N8" s="84"/>
    </row>
    <row r="9" spans="1:15" x14ac:dyDescent="0.2">
      <c r="A9" s="70"/>
      <c r="B9" s="70"/>
      <c r="C9" s="91" t="s">
        <v>488</v>
      </c>
      <c r="D9" s="92" t="s">
        <v>73</v>
      </c>
      <c r="E9" s="93">
        <f>S.05.01_1_EN!E9</f>
        <v>28094</v>
      </c>
      <c r="F9" s="93">
        <f>S.05.01_1_EN!F9</f>
        <v>630</v>
      </c>
      <c r="G9" s="93">
        <f>S.05.01_1_EN!G9</f>
        <v>544714</v>
      </c>
      <c r="H9" s="93">
        <f>S.05.01_1_EN!H9</f>
        <v>193323</v>
      </c>
      <c r="I9" s="93">
        <f>S.05.01_1_EN!I9</f>
        <v>1493992</v>
      </c>
      <c r="J9" s="93">
        <f>S.05.01_1_EN!J9</f>
        <v>369017</v>
      </c>
      <c r="K9" s="93">
        <f>S.05.01_1_EN!K9</f>
        <v>282528</v>
      </c>
      <c r="L9" s="93">
        <f>S.05.01_1_EN!L9</f>
        <v>23992</v>
      </c>
      <c r="M9" s="84"/>
      <c r="N9" s="84"/>
    </row>
    <row r="10" spans="1:15" x14ac:dyDescent="0.2">
      <c r="A10" s="70"/>
      <c r="B10" s="70"/>
      <c r="C10" s="91" t="s">
        <v>489</v>
      </c>
      <c r="D10" s="92" t="s">
        <v>75</v>
      </c>
      <c r="E10" s="200"/>
      <c r="F10" s="200"/>
      <c r="G10" s="200"/>
      <c r="H10" s="200"/>
      <c r="I10" s="200"/>
      <c r="J10" s="200"/>
      <c r="K10" s="200"/>
      <c r="L10" s="200"/>
      <c r="M10" s="84"/>
      <c r="N10" s="84"/>
    </row>
    <row r="11" spans="1:15" x14ac:dyDescent="0.2">
      <c r="A11" s="70"/>
      <c r="B11" s="70"/>
      <c r="C11" s="91" t="s">
        <v>490</v>
      </c>
      <c r="D11" s="92" t="s">
        <v>76</v>
      </c>
      <c r="E11" s="93">
        <f>S.05.01_1_EN!E11</f>
        <v>7468</v>
      </c>
      <c r="F11" s="93">
        <f>S.05.01_1_EN!F11</f>
        <v>0</v>
      </c>
      <c r="G11" s="93">
        <f>S.05.01_1_EN!G11</f>
        <v>664</v>
      </c>
      <c r="H11" s="93">
        <f>S.05.01_1_EN!H11</f>
        <v>86451</v>
      </c>
      <c r="I11" s="93">
        <f>S.05.01_1_EN!I11</f>
        <v>219623</v>
      </c>
      <c r="J11" s="93">
        <f>S.05.01_1_EN!J11</f>
        <v>22554</v>
      </c>
      <c r="K11" s="93">
        <f>S.05.01_1_EN!K11</f>
        <v>1097</v>
      </c>
      <c r="L11" s="93">
        <f>S.05.01_1_EN!L11</f>
        <v>579</v>
      </c>
      <c r="M11" s="84"/>
      <c r="N11" s="84"/>
    </row>
    <row r="12" spans="1:15" x14ac:dyDescent="0.2">
      <c r="A12" s="70"/>
      <c r="B12" s="70"/>
      <c r="C12" s="183" t="s">
        <v>491</v>
      </c>
      <c r="D12" s="184" t="s">
        <v>87</v>
      </c>
      <c r="E12" s="185">
        <f>S.05.01_1_EN!E12</f>
        <v>52106</v>
      </c>
      <c r="F12" s="185">
        <f>S.05.01_1_EN!F12</f>
        <v>630</v>
      </c>
      <c r="G12" s="185">
        <f>S.05.01_1_EN!G12</f>
        <v>556171</v>
      </c>
      <c r="H12" s="185">
        <f>S.05.01_1_EN!H12</f>
        <v>353188</v>
      </c>
      <c r="I12" s="185">
        <f>S.05.01_1_EN!I12</f>
        <v>1873033</v>
      </c>
      <c r="J12" s="185">
        <f>S.05.01_1_EN!J12</f>
        <v>489231</v>
      </c>
      <c r="K12" s="185">
        <f>S.05.01_1_EN!K12</f>
        <v>290752</v>
      </c>
      <c r="L12" s="185">
        <f>S.05.01_1_EN!L12</f>
        <v>22501</v>
      </c>
      <c r="M12" s="84"/>
      <c r="N12" s="84"/>
    </row>
    <row r="13" spans="1:15" x14ac:dyDescent="0.2">
      <c r="A13" s="70"/>
      <c r="B13" s="70"/>
      <c r="C13" s="155" t="s">
        <v>492</v>
      </c>
      <c r="D13" s="157"/>
      <c r="E13" s="61"/>
      <c r="F13" s="61"/>
      <c r="G13" s="61"/>
      <c r="H13" s="61"/>
      <c r="I13" s="61"/>
      <c r="J13" s="61"/>
      <c r="K13" s="61"/>
      <c r="L13" s="61"/>
      <c r="M13" s="84"/>
      <c r="N13" s="84"/>
    </row>
    <row r="14" spans="1:15" x14ac:dyDescent="0.2">
      <c r="A14" s="70"/>
      <c r="B14" s="70"/>
      <c r="C14" s="88" t="s">
        <v>487</v>
      </c>
      <c r="D14" s="188" t="s">
        <v>89</v>
      </c>
      <c r="E14" s="90">
        <f>S.05.01_1_EN!E14</f>
        <v>35917</v>
      </c>
      <c r="F14" s="90">
        <f>S.05.01_1_EN!F14</f>
        <v>0</v>
      </c>
      <c r="G14" s="90">
        <f>S.05.01_1_EN!G14</f>
        <v>9049</v>
      </c>
      <c r="H14" s="90">
        <f>S.05.01_1_EN!H14</f>
        <v>262937</v>
      </c>
      <c r="I14" s="90">
        <f>S.05.01_1_EN!I14</f>
        <v>588242</v>
      </c>
      <c r="J14" s="90">
        <f>S.05.01_1_EN!J14</f>
        <v>148047</v>
      </c>
      <c r="K14" s="90">
        <f>S.05.01_1_EN!K14</f>
        <v>11272</v>
      </c>
      <c r="L14" s="90">
        <f>S.05.01_1_EN!L14</f>
        <v>3400</v>
      </c>
      <c r="M14" s="84"/>
      <c r="N14" s="84"/>
    </row>
    <row r="15" spans="1:15" x14ac:dyDescent="0.2">
      <c r="A15" s="70"/>
      <c r="B15" s="70"/>
      <c r="C15" s="91" t="s">
        <v>488</v>
      </c>
      <c r="D15" s="95" t="s">
        <v>91</v>
      </c>
      <c r="E15" s="93">
        <f>S.05.01_1_EN!E15</f>
        <v>28105</v>
      </c>
      <c r="F15" s="93">
        <f>S.05.01_1_EN!F15</f>
        <v>674</v>
      </c>
      <c r="G15" s="93">
        <f>S.05.01_1_EN!G15</f>
        <v>524265</v>
      </c>
      <c r="H15" s="93">
        <f>S.05.01_1_EN!H15</f>
        <v>202941</v>
      </c>
      <c r="I15" s="93">
        <f>S.05.01_1_EN!I15</f>
        <v>1461262</v>
      </c>
      <c r="J15" s="93">
        <f>S.05.01_1_EN!J15</f>
        <v>317411</v>
      </c>
      <c r="K15" s="93">
        <f>S.05.01_1_EN!K15</f>
        <v>290686</v>
      </c>
      <c r="L15" s="93">
        <f>S.05.01_1_EN!L15</f>
        <v>11195</v>
      </c>
      <c r="M15" s="84"/>
      <c r="N15" s="84"/>
    </row>
    <row r="16" spans="1:15" x14ac:dyDescent="0.2">
      <c r="A16" s="70"/>
      <c r="B16" s="70"/>
      <c r="C16" s="91" t="s">
        <v>489</v>
      </c>
      <c r="D16" s="95" t="s">
        <v>93</v>
      </c>
      <c r="E16" s="200"/>
      <c r="F16" s="200"/>
      <c r="G16" s="200"/>
      <c r="H16" s="200"/>
      <c r="I16" s="200"/>
      <c r="J16" s="200"/>
      <c r="K16" s="200"/>
      <c r="L16" s="200"/>
      <c r="M16" s="84"/>
      <c r="N16" s="84"/>
    </row>
    <row r="17" spans="1:14" x14ac:dyDescent="0.2">
      <c r="A17" s="70"/>
      <c r="B17" s="70"/>
      <c r="C17" s="91" t="s">
        <v>490</v>
      </c>
      <c r="D17" s="95" t="s">
        <v>95</v>
      </c>
      <c r="E17" s="93">
        <f>S.05.01_1_EN!E17</f>
        <v>7988</v>
      </c>
      <c r="F17" s="93">
        <f>S.05.01_1_EN!F17</f>
        <v>0</v>
      </c>
      <c r="G17" s="93">
        <f>S.05.01_1_EN!G17</f>
        <v>892</v>
      </c>
      <c r="H17" s="93">
        <f>S.05.01_1_EN!H17</f>
        <v>96485</v>
      </c>
      <c r="I17" s="93">
        <f>S.05.01_1_EN!I17</f>
        <v>218074</v>
      </c>
      <c r="J17" s="93">
        <f>S.05.01_1_EN!J17</f>
        <v>22606</v>
      </c>
      <c r="K17" s="93">
        <f>S.05.01_1_EN!K17</f>
        <v>1721</v>
      </c>
      <c r="L17" s="93">
        <f>S.05.01_1_EN!L17</f>
        <v>1541</v>
      </c>
      <c r="M17" s="84"/>
      <c r="N17" s="84"/>
    </row>
    <row r="18" spans="1:14" x14ac:dyDescent="0.2">
      <c r="A18" s="70"/>
      <c r="B18" s="70"/>
      <c r="C18" s="183" t="s">
        <v>491</v>
      </c>
      <c r="D18" s="96" t="s">
        <v>104</v>
      </c>
      <c r="E18" s="185">
        <f>S.05.01_1_EN!E18</f>
        <v>56034</v>
      </c>
      <c r="F18" s="185">
        <f>S.05.01_1_EN!F18</f>
        <v>674</v>
      </c>
      <c r="G18" s="185">
        <f>S.05.01_1_EN!G18</f>
        <v>532422</v>
      </c>
      <c r="H18" s="185">
        <f>S.05.01_1_EN!H18</f>
        <v>369393</v>
      </c>
      <c r="I18" s="185">
        <f>S.05.01_1_EN!I18</f>
        <v>1831430</v>
      </c>
      <c r="J18" s="185">
        <f>S.05.01_1_EN!J18</f>
        <v>442852</v>
      </c>
      <c r="K18" s="185">
        <f>S.05.01_1_EN!K18</f>
        <v>300237</v>
      </c>
      <c r="L18" s="185">
        <f>S.05.01_1_EN!L18</f>
        <v>13054</v>
      </c>
      <c r="M18" s="84"/>
      <c r="N18" s="84"/>
    </row>
    <row r="19" spans="1:14" x14ac:dyDescent="0.2">
      <c r="A19" s="70"/>
      <c r="B19" s="70"/>
      <c r="C19" s="155" t="s">
        <v>493</v>
      </c>
      <c r="D19" s="157"/>
      <c r="E19" s="61"/>
      <c r="F19" s="61"/>
      <c r="G19" s="61"/>
      <c r="H19" s="61"/>
      <c r="I19" s="61"/>
      <c r="J19" s="61"/>
      <c r="K19" s="61"/>
      <c r="L19" s="61"/>
      <c r="M19" s="84"/>
      <c r="N19" s="84"/>
    </row>
    <row r="20" spans="1:14" x14ac:dyDescent="0.2">
      <c r="A20" s="70"/>
      <c r="B20" s="70"/>
      <c r="C20" s="88" t="s">
        <v>487</v>
      </c>
      <c r="D20" s="89" t="s">
        <v>106</v>
      </c>
      <c r="E20" s="90">
        <f>S.05.01_1_EN!E20</f>
        <v>20948</v>
      </c>
      <c r="F20" s="90">
        <f>S.05.01_1_EN!F20</f>
        <v>126</v>
      </c>
      <c r="G20" s="90">
        <f>S.05.01_1_EN!G20</f>
        <v>6243</v>
      </c>
      <c r="H20" s="90">
        <f>S.05.01_1_EN!H20</f>
        <v>174352</v>
      </c>
      <c r="I20" s="90">
        <f>S.05.01_1_EN!I20</f>
        <v>330295</v>
      </c>
      <c r="J20" s="90">
        <f>S.05.01_1_EN!J20</f>
        <v>78523</v>
      </c>
      <c r="K20" s="90">
        <f>S.05.01_1_EN!K20</f>
        <v>5464</v>
      </c>
      <c r="L20" s="90">
        <f>S.05.01_1_EN!L20</f>
        <v>3583</v>
      </c>
      <c r="M20" s="84"/>
      <c r="N20" s="84"/>
    </row>
    <row r="21" spans="1:14" x14ac:dyDescent="0.2">
      <c r="A21" s="70"/>
      <c r="B21" s="70"/>
      <c r="C21" s="91" t="s">
        <v>488</v>
      </c>
      <c r="D21" s="92" t="s">
        <v>108</v>
      </c>
      <c r="E21" s="93">
        <f>S.05.01_1_EN!E21</f>
        <v>13502</v>
      </c>
      <c r="F21" s="93">
        <f>S.05.01_1_EN!F21</f>
        <v>-4188</v>
      </c>
      <c r="G21" s="93">
        <f>S.05.01_1_EN!G21</f>
        <v>292050</v>
      </c>
      <c r="H21" s="93">
        <f>S.05.01_1_EN!H21</f>
        <v>100094</v>
      </c>
      <c r="I21" s="93">
        <f>S.05.01_1_EN!I21</f>
        <v>980874</v>
      </c>
      <c r="J21" s="93">
        <f>S.05.01_1_EN!J21</f>
        <v>178700</v>
      </c>
      <c r="K21" s="93">
        <f>S.05.01_1_EN!K21</f>
        <v>172889</v>
      </c>
      <c r="L21" s="93">
        <f>S.05.01_1_EN!L21</f>
        <v>5917</v>
      </c>
      <c r="M21" s="84"/>
      <c r="N21" s="84"/>
    </row>
    <row r="22" spans="1:14" x14ac:dyDescent="0.2">
      <c r="A22" s="70"/>
      <c r="B22" s="70"/>
      <c r="C22" s="91" t="s">
        <v>489</v>
      </c>
      <c r="D22" s="92" t="s">
        <v>110</v>
      </c>
      <c r="E22" s="200"/>
      <c r="F22" s="200"/>
      <c r="G22" s="200"/>
      <c r="H22" s="200"/>
      <c r="I22" s="200"/>
      <c r="J22" s="200"/>
      <c r="K22" s="200"/>
      <c r="L22" s="200"/>
      <c r="M22" s="84"/>
      <c r="N22" s="84"/>
    </row>
    <row r="23" spans="1:14" x14ac:dyDescent="0.2">
      <c r="A23" s="70"/>
      <c r="B23" s="70"/>
      <c r="C23" s="91" t="s">
        <v>490</v>
      </c>
      <c r="D23" s="92" t="s">
        <v>112</v>
      </c>
      <c r="E23" s="93">
        <f>S.05.01_1_EN!E23</f>
        <v>4007</v>
      </c>
      <c r="F23" s="93">
        <f>S.05.01_1_EN!F23</f>
        <v>1</v>
      </c>
      <c r="G23" s="93">
        <f>S.05.01_1_EN!G23</f>
        <v>742</v>
      </c>
      <c r="H23" s="93">
        <f>S.05.01_1_EN!H23</f>
        <v>46731</v>
      </c>
      <c r="I23" s="93">
        <f>S.05.01_1_EN!I23</f>
        <v>73604</v>
      </c>
      <c r="J23" s="93">
        <f>S.05.01_1_EN!J23</f>
        <v>23386</v>
      </c>
      <c r="K23" s="93">
        <f>S.05.01_1_EN!K23</f>
        <v>841</v>
      </c>
      <c r="L23" s="93">
        <f>S.05.01_1_EN!L23</f>
        <v>151</v>
      </c>
      <c r="M23" s="84"/>
      <c r="N23" s="84"/>
    </row>
    <row r="24" spans="1:14" x14ac:dyDescent="0.2">
      <c r="A24" s="70"/>
      <c r="B24" s="70"/>
      <c r="C24" s="183" t="s">
        <v>491</v>
      </c>
      <c r="D24" s="184" t="s">
        <v>124</v>
      </c>
      <c r="E24" s="185">
        <f>S.05.01_1_EN!E24</f>
        <v>30443</v>
      </c>
      <c r="F24" s="185">
        <f>S.05.01_1_EN!F24</f>
        <v>-4063</v>
      </c>
      <c r="G24" s="185">
        <f>S.05.01_1_EN!G24</f>
        <v>297551</v>
      </c>
      <c r="H24" s="185">
        <f>S.05.01_1_EN!H24</f>
        <v>227715</v>
      </c>
      <c r="I24" s="185">
        <f>S.05.01_1_EN!I24</f>
        <v>1237565</v>
      </c>
      <c r="J24" s="185">
        <f>S.05.01_1_EN!J24</f>
        <v>233837</v>
      </c>
      <c r="K24" s="185">
        <f>S.05.01_1_EN!K24</f>
        <v>177512</v>
      </c>
      <c r="L24" s="185">
        <f>S.05.01_1_EN!L24</f>
        <v>9349</v>
      </c>
      <c r="M24" s="84"/>
      <c r="N24" s="84"/>
    </row>
    <row r="25" spans="1:14" x14ac:dyDescent="0.2">
      <c r="A25" s="70"/>
      <c r="B25" s="70"/>
      <c r="C25" s="155" t="s">
        <v>494</v>
      </c>
      <c r="D25" s="157"/>
      <c r="E25" s="61"/>
      <c r="F25" s="61"/>
      <c r="G25" s="61"/>
      <c r="H25" s="61"/>
      <c r="I25" s="61"/>
      <c r="J25" s="61"/>
      <c r="K25" s="61"/>
      <c r="L25" s="61"/>
      <c r="M25" s="84"/>
      <c r="N25" s="84"/>
    </row>
    <row r="26" spans="1:14" x14ac:dyDescent="0.2">
      <c r="A26" s="70"/>
      <c r="B26" s="70"/>
      <c r="C26" s="88" t="s">
        <v>487</v>
      </c>
      <c r="D26" s="189" t="s">
        <v>126</v>
      </c>
      <c r="E26" s="90">
        <f>S.05.01_1_EN!E26</f>
        <v>0</v>
      </c>
      <c r="F26" s="90">
        <f>S.05.01_1_EN!F26</f>
        <v>0</v>
      </c>
      <c r="G26" s="90">
        <f>S.05.01_1_EN!G26</f>
        <v>0</v>
      </c>
      <c r="H26" s="90">
        <f>S.05.01_1_EN!H26</f>
        <v>0</v>
      </c>
      <c r="I26" s="90">
        <f>S.05.01_1_EN!I26</f>
        <v>0</v>
      </c>
      <c r="J26" s="90">
        <f>S.05.01_1_EN!J26</f>
        <v>0</v>
      </c>
      <c r="K26" s="90">
        <f>S.05.01_1_EN!K26</f>
        <v>0</v>
      </c>
      <c r="L26" s="90">
        <f>S.05.01_1_EN!L26</f>
        <v>0</v>
      </c>
      <c r="M26" s="84"/>
      <c r="N26" s="84"/>
    </row>
    <row r="27" spans="1:14" x14ac:dyDescent="0.2">
      <c r="A27" s="70"/>
      <c r="B27" s="70"/>
      <c r="C27" s="91" t="s">
        <v>488</v>
      </c>
      <c r="D27" s="95" t="s">
        <v>128</v>
      </c>
      <c r="E27" s="93">
        <f>S.05.01_1_EN!E27</f>
        <v>0</v>
      </c>
      <c r="F27" s="93">
        <f>S.05.01_1_EN!F27</f>
        <v>0</v>
      </c>
      <c r="G27" s="93">
        <f>S.05.01_1_EN!G27</f>
        <v>0</v>
      </c>
      <c r="H27" s="93">
        <f>S.05.01_1_EN!H27</f>
        <v>0</v>
      </c>
      <c r="I27" s="93">
        <f>S.05.01_1_EN!I27</f>
        <v>0</v>
      </c>
      <c r="J27" s="93">
        <f>S.05.01_1_EN!J27</f>
        <v>0</v>
      </c>
      <c r="K27" s="93">
        <f>S.05.01_1_EN!K27</f>
        <v>0</v>
      </c>
      <c r="L27" s="93">
        <f>S.05.01_1_EN!L27</f>
        <v>0</v>
      </c>
      <c r="M27" s="84"/>
      <c r="N27" s="84"/>
    </row>
    <row r="28" spans="1:14" x14ac:dyDescent="0.2">
      <c r="A28" s="70"/>
      <c r="B28" s="70"/>
      <c r="C28" s="91" t="s">
        <v>489</v>
      </c>
      <c r="D28" s="95" t="s">
        <v>242</v>
      </c>
      <c r="E28" s="200"/>
      <c r="F28" s="200"/>
      <c r="G28" s="200"/>
      <c r="H28" s="200"/>
      <c r="I28" s="200"/>
      <c r="J28" s="200"/>
      <c r="K28" s="200"/>
      <c r="L28" s="200"/>
      <c r="M28" s="84"/>
      <c r="N28" s="84"/>
    </row>
    <row r="29" spans="1:14" x14ac:dyDescent="0.2">
      <c r="A29" s="70"/>
      <c r="B29" s="70"/>
      <c r="C29" s="91" t="s">
        <v>490</v>
      </c>
      <c r="D29" s="95" t="s">
        <v>244</v>
      </c>
      <c r="E29" s="93">
        <f>S.05.01_1_EN!E29</f>
        <v>0</v>
      </c>
      <c r="F29" s="93">
        <f>S.05.01_1_EN!F29</f>
        <v>0</v>
      </c>
      <c r="G29" s="93">
        <f>S.05.01_1_EN!G29</f>
        <v>0</v>
      </c>
      <c r="H29" s="93">
        <f>S.05.01_1_EN!H29</f>
        <v>0</v>
      </c>
      <c r="I29" s="93">
        <f>S.05.01_1_EN!I29</f>
        <v>0</v>
      </c>
      <c r="J29" s="93">
        <f>S.05.01_1_EN!J29</f>
        <v>0</v>
      </c>
      <c r="K29" s="93">
        <f>S.05.01_1_EN!K29</f>
        <v>0</v>
      </c>
      <c r="L29" s="93">
        <f>S.05.01_1_EN!L29</f>
        <v>0</v>
      </c>
      <c r="M29" s="84"/>
      <c r="N29" s="84"/>
    </row>
    <row r="30" spans="1:14" x14ac:dyDescent="0.2">
      <c r="A30" s="70"/>
      <c r="B30" s="70"/>
      <c r="C30" s="91" t="s">
        <v>282</v>
      </c>
      <c r="D30" s="96" t="s">
        <v>130</v>
      </c>
      <c r="E30" s="93">
        <f>S.05.01_1_EN!E30</f>
        <v>0</v>
      </c>
      <c r="F30" s="93">
        <f>S.05.01_1_EN!F30</f>
        <v>0</v>
      </c>
      <c r="G30" s="93">
        <f>S.05.01_1_EN!G30</f>
        <v>0</v>
      </c>
      <c r="H30" s="93">
        <f>S.05.01_1_EN!H30</f>
        <v>0</v>
      </c>
      <c r="I30" s="93">
        <f>S.05.01_1_EN!I30</f>
        <v>0</v>
      </c>
      <c r="J30" s="93">
        <f>S.05.01_1_EN!J30</f>
        <v>0</v>
      </c>
      <c r="K30" s="93">
        <f>S.05.01_1_EN!K30</f>
        <v>0</v>
      </c>
      <c r="L30" s="93">
        <f>S.05.01_1_EN!L30</f>
        <v>0</v>
      </c>
      <c r="M30" s="84"/>
      <c r="N30" s="84"/>
    </row>
    <row r="31" spans="1:14" x14ac:dyDescent="0.2">
      <c r="A31" s="70"/>
      <c r="B31" s="70"/>
      <c r="C31" s="240" t="s">
        <v>495</v>
      </c>
      <c r="D31" s="187" t="s">
        <v>137</v>
      </c>
      <c r="E31" s="93">
        <f>S.05.01_1_EN!E31</f>
        <v>25046</v>
      </c>
      <c r="F31" s="93">
        <f>S.05.01_1_EN!F31</f>
        <v>715</v>
      </c>
      <c r="G31" s="93">
        <f>S.05.01_1_EN!G31</f>
        <v>244274</v>
      </c>
      <c r="H31" s="93">
        <f>S.05.01_1_EN!H31</f>
        <v>146083</v>
      </c>
      <c r="I31" s="93">
        <f>S.05.01_1_EN!I31</f>
        <v>672246</v>
      </c>
      <c r="J31" s="93">
        <f>S.05.01_1_EN!J31</f>
        <v>187574</v>
      </c>
      <c r="K31" s="93">
        <f>S.05.01_1_EN!K31</f>
        <v>130678</v>
      </c>
      <c r="L31" s="93">
        <f>S.05.01_1_EN!L31</f>
        <v>6479</v>
      </c>
      <c r="M31" s="84"/>
      <c r="N31" s="84"/>
    </row>
    <row r="32" spans="1:14" x14ac:dyDescent="0.2">
      <c r="A32" s="70"/>
      <c r="B32" s="70"/>
      <c r="C32" s="240" t="s">
        <v>496</v>
      </c>
      <c r="D32" s="98" t="s">
        <v>291</v>
      </c>
      <c r="E32" s="200"/>
      <c r="F32" s="200"/>
      <c r="G32" s="200"/>
      <c r="H32" s="200"/>
      <c r="I32" s="200"/>
      <c r="J32" s="200"/>
      <c r="K32" s="200"/>
      <c r="L32" s="200"/>
      <c r="M32" s="84"/>
      <c r="N32" s="84"/>
    </row>
    <row r="33" spans="1:14" ht="12" thickBot="1" x14ac:dyDescent="0.25">
      <c r="A33" s="70"/>
      <c r="B33" s="70"/>
      <c r="C33" s="241" t="s">
        <v>497</v>
      </c>
      <c r="D33" s="101" t="s">
        <v>293</v>
      </c>
      <c r="E33" s="239"/>
      <c r="F33" s="239"/>
      <c r="G33" s="239"/>
      <c r="H33" s="239"/>
      <c r="I33" s="239"/>
      <c r="J33" s="239"/>
      <c r="K33" s="239"/>
      <c r="L33" s="239"/>
      <c r="M33" s="84"/>
      <c r="N33" s="84"/>
    </row>
    <row r="34" spans="1:14" ht="21" customHeight="1" x14ac:dyDescent="0.2">
      <c r="A34" s="70"/>
      <c r="B34" s="70"/>
      <c r="C34" s="333" t="s">
        <v>635</v>
      </c>
      <c r="D34" s="333"/>
      <c r="E34" s="333"/>
      <c r="F34" s="333"/>
      <c r="G34" s="333"/>
      <c r="H34" s="333"/>
      <c r="I34" s="333"/>
      <c r="J34" s="333"/>
      <c r="K34" s="333"/>
      <c r="L34" s="333"/>
      <c r="M34" s="84"/>
      <c r="N34" s="84"/>
    </row>
    <row r="35" spans="1:14" x14ac:dyDescent="0.2">
      <c r="A35" s="70"/>
      <c r="B35" s="70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</row>
    <row r="36" spans="1:14" x14ac:dyDescent="0.2">
      <c r="A36" s="70"/>
      <c r="B36" s="70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4" x14ac:dyDescent="0.2">
      <c r="A37" s="70"/>
      <c r="B37" s="70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x14ac:dyDescent="0.2">
      <c r="A38" s="70"/>
      <c r="B38" s="70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x14ac:dyDescent="0.2">
      <c r="A39" s="70"/>
      <c r="B39" s="70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x14ac:dyDescent="0.2">
      <c r="A40" s="70"/>
      <c r="B40" s="70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x14ac:dyDescent="0.2">
      <c r="A41" s="70"/>
      <c r="B41" s="70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x14ac:dyDescent="0.2">
      <c r="D42" s="84"/>
    </row>
  </sheetData>
  <customSheetViews>
    <customSheetView guid="{CE99FD40-41F2-4E10-9D73-3081630A1721}" hiddenRows="1" hiddenColumns="1" state="hidden">
      <selection activeCell="H20" sqref="H20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E4:L4"/>
    <mergeCell ref="C34:L3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2"/>
  <sheetViews>
    <sheetView showGridLines="0" workbookViewId="0">
      <selection activeCell="G40" sqref="G40"/>
    </sheetView>
  </sheetViews>
  <sheetFormatPr defaultColWidth="9" defaultRowHeight="11.25" x14ac:dyDescent="0.2"/>
  <cols>
    <col min="1" max="1" width="9.6640625" style="3" customWidth="1"/>
    <col min="2" max="2" width="4.6640625" style="3" customWidth="1"/>
    <col min="3" max="3" width="74.1640625" style="103" customWidth="1"/>
    <col min="4" max="4" width="6.33203125" style="103" hidden="1" customWidth="1"/>
    <col min="5" max="5" width="8.1640625" style="103" hidden="1" customWidth="1"/>
    <col min="6" max="6" width="8" style="103" hidden="1" customWidth="1"/>
    <col min="7" max="7" width="15" style="103" customWidth="1"/>
    <col min="8" max="11" width="15.33203125" style="103" customWidth="1"/>
    <col min="12" max="12" width="3.6640625" style="103" customWidth="1"/>
    <col min="13" max="16384" width="9" style="3"/>
  </cols>
  <sheetData>
    <row r="1" spans="1:12" ht="18.75" customHeight="1" thickBot="1" x14ac:dyDescent="0.25">
      <c r="A1" s="73" t="s">
        <v>52</v>
      </c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x14ac:dyDescent="0.2">
      <c r="A2" s="70"/>
      <c r="B2" s="70"/>
      <c r="C2" s="24" t="s">
        <v>945</v>
      </c>
      <c r="D2" s="84"/>
      <c r="E2" s="84"/>
      <c r="F2" s="84"/>
      <c r="G2" s="84"/>
      <c r="H2" s="84"/>
      <c r="I2" s="84"/>
      <c r="J2" s="84"/>
      <c r="K2" s="84"/>
      <c r="L2" s="84"/>
    </row>
    <row r="3" spans="1:12" x14ac:dyDescent="0.2">
      <c r="A3" s="70"/>
      <c r="B3" s="70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15" customHeight="1" x14ac:dyDescent="0.2">
      <c r="A4" s="70"/>
      <c r="B4" s="70"/>
      <c r="C4" s="74" t="s">
        <v>7</v>
      </c>
      <c r="D4" s="75"/>
      <c r="E4" s="288"/>
      <c r="F4" s="288"/>
      <c r="G4" s="330" t="s">
        <v>629</v>
      </c>
      <c r="H4" s="330"/>
      <c r="I4" s="330"/>
      <c r="J4" s="330"/>
      <c r="K4" s="77"/>
      <c r="L4" s="84"/>
    </row>
    <row r="5" spans="1:12" ht="23.25" thickBot="1" x14ac:dyDescent="0.25">
      <c r="A5" s="70"/>
      <c r="B5" s="70"/>
      <c r="C5" s="71" t="s">
        <v>944</v>
      </c>
      <c r="D5" s="71"/>
      <c r="E5" s="82"/>
      <c r="F5" s="82"/>
      <c r="G5" s="275" t="s">
        <v>630</v>
      </c>
      <c r="H5" s="275" t="s">
        <v>631</v>
      </c>
      <c r="I5" s="199" t="s">
        <v>294</v>
      </c>
      <c r="J5" s="275" t="s">
        <v>632</v>
      </c>
      <c r="K5" s="196" t="s">
        <v>295</v>
      </c>
      <c r="L5" s="84"/>
    </row>
    <row r="6" spans="1:12" ht="12" hidden="1" thickBot="1" x14ac:dyDescent="0.25">
      <c r="A6" s="70"/>
      <c r="B6" s="70"/>
      <c r="C6" s="85"/>
      <c r="D6" s="86"/>
      <c r="E6" s="87" t="s">
        <v>277</v>
      </c>
      <c r="F6" s="87" t="s">
        <v>278</v>
      </c>
      <c r="G6" s="78" t="s">
        <v>296</v>
      </c>
      <c r="H6" s="78" t="s">
        <v>297</v>
      </c>
      <c r="I6" s="78" t="s">
        <v>298</v>
      </c>
      <c r="J6" s="78" t="s">
        <v>299</v>
      </c>
      <c r="K6" s="79" t="s">
        <v>300</v>
      </c>
      <c r="L6" s="84"/>
    </row>
    <row r="7" spans="1:12" x14ac:dyDescent="0.2">
      <c r="A7" s="70"/>
      <c r="B7" s="70"/>
      <c r="C7" s="85" t="s">
        <v>274</v>
      </c>
      <c r="D7" s="157"/>
      <c r="E7" s="158"/>
      <c r="F7" s="158"/>
      <c r="G7" s="191"/>
      <c r="H7" s="191"/>
      <c r="I7" s="191"/>
      <c r="J7" s="191"/>
      <c r="K7" s="192"/>
      <c r="L7" s="84"/>
    </row>
    <row r="8" spans="1:12" x14ac:dyDescent="0.2">
      <c r="A8" s="70"/>
      <c r="B8" s="70"/>
      <c r="C8" s="190" t="s">
        <v>628</v>
      </c>
      <c r="D8" s="89" t="s">
        <v>71</v>
      </c>
      <c r="E8" s="242"/>
      <c r="F8" s="242"/>
      <c r="G8" s="235"/>
      <c r="H8" s="235"/>
      <c r="I8" s="235"/>
      <c r="J8" s="235"/>
      <c r="K8" s="112">
        <v>1039758</v>
      </c>
      <c r="L8" s="84"/>
    </row>
    <row r="9" spans="1:12" x14ac:dyDescent="0.2">
      <c r="A9" s="70"/>
      <c r="B9" s="70"/>
      <c r="C9" s="91" t="s">
        <v>279</v>
      </c>
      <c r="D9" s="92" t="s">
        <v>73</v>
      </c>
      <c r="E9" s="243"/>
      <c r="F9" s="243"/>
      <c r="G9" s="178"/>
      <c r="H9" s="178"/>
      <c r="I9" s="178"/>
      <c r="J9" s="178"/>
      <c r="K9" s="115">
        <v>2936290</v>
      </c>
      <c r="L9" s="84"/>
    </row>
    <row r="10" spans="1:12" x14ac:dyDescent="0.2">
      <c r="A10" s="70"/>
      <c r="B10" s="70"/>
      <c r="C10" s="91" t="s">
        <v>280</v>
      </c>
      <c r="D10" s="92" t="s">
        <v>75</v>
      </c>
      <c r="E10" s="93">
        <v>0</v>
      </c>
      <c r="F10" s="93">
        <v>0</v>
      </c>
      <c r="G10" s="93">
        <v>11655</v>
      </c>
      <c r="H10" s="93">
        <v>378899</v>
      </c>
      <c r="I10" s="93">
        <v>76218</v>
      </c>
      <c r="J10" s="93">
        <v>1196332</v>
      </c>
      <c r="K10" s="115">
        <v>1663104</v>
      </c>
      <c r="L10" s="84"/>
    </row>
    <row r="11" spans="1:12" x14ac:dyDescent="0.2">
      <c r="A11" s="70"/>
      <c r="B11" s="70"/>
      <c r="C11" s="91" t="s">
        <v>281</v>
      </c>
      <c r="D11" s="92" t="s">
        <v>76</v>
      </c>
      <c r="E11" s="93">
        <v>1096.7070000000001</v>
      </c>
      <c r="F11" s="93">
        <v>579.08600000000001</v>
      </c>
      <c r="G11" s="93">
        <v>54</v>
      </c>
      <c r="H11" s="93">
        <v>3984</v>
      </c>
      <c r="I11" s="93">
        <v>3572</v>
      </c>
      <c r="J11" s="93">
        <v>228590</v>
      </c>
      <c r="K11" s="115">
        <v>574636</v>
      </c>
      <c r="L11" s="84"/>
    </row>
    <row r="12" spans="1:12" x14ac:dyDescent="0.2">
      <c r="A12" s="70"/>
      <c r="B12" s="70"/>
      <c r="C12" s="183" t="s">
        <v>282</v>
      </c>
      <c r="D12" s="184" t="s">
        <v>87</v>
      </c>
      <c r="E12" s="185">
        <v>290752.08799999999</v>
      </c>
      <c r="F12" s="185">
        <v>22500.707999999999</v>
      </c>
      <c r="G12" s="185">
        <v>11601</v>
      </c>
      <c r="H12" s="185">
        <v>374915</v>
      </c>
      <c r="I12" s="185">
        <v>72646</v>
      </c>
      <c r="J12" s="185">
        <v>967742</v>
      </c>
      <c r="K12" s="193">
        <v>5064516</v>
      </c>
      <c r="L12" s="84"/>
    </row>
    <row r="13" spans="1:12" x14ac:dyDescent="0.2">
      <c r="A13" s="70"/>
      <c r="B13" s="70"/>
      <c r="C13" s="97" t="s">
        <v>283</v>
      </c>
      <c r="D13" s="181"/>
      <c r="E13" s="182"/>
      <c r="F13" s="182"/>
      <c r="G13" s="195"/>
      <c r="H13" s="195"/>
      <c r="I13" s="195"/>
      <c r="J13" s="195"/>
      <c r="K13" s="159"/>
      <c r="L13" s="84"/>
    </row>
    <row r="14" spans="1:12" x14ac:dyDescent="0.2">
      <c r="A14" s="70"/>
      <c r="B14" s="70"/>
      <c r="C14" s="190" t="s">
        <v>628</v>
      </c>
      <c r="D14" s="198" t="s">
        <v>89</v>
      </c>
      <c r="E14" s="244"/>
      <c r="F14" s="244"/>
      <c r="G14" s="235"/>
      <c r="H14" s="235"/>
      <c r="I14" s="235"/>
      <c r="J14" s="235"/>
      <c r="K14" s="112">
        <v>1058864</v>
      </c>
      <c r="L14" s="84"/>
    </row>
    <row r="15" spans="1:12" x14ac:dyDescent="0.2">
      <c r="A15" s="70"/>
      <c r="B15" s="70"/>
      <c r="C15" s="91" t="s">
        <v>279</v>
      </c>
      <c r="D15" s="92" t="s">
        <v>91</v>
      </c>
      <c r="E15" s="243"/>
      <c r="F15" s="243"/>
      <c r="G15" s="178"/>
      <c r="H15" s="178"/>
      <c r="I15" s="178"/>
      <c r="J15" s="178"/>
      <c r="K15" s="115">
        <v>2836539</v>
      </c>
      <c r="L15" s="84"/>
    </row>
    <row r="16" spans="1:12" x14ac:dyDescent="0.2">
      <c r="A16" s="70"/>
      <c r="B16" s="70"/>
      <c r="C16" s="91" t="s">
        <v>280</v>
      </c>
      <c r="D16" s="92" t="s">
        <v>93</v>
      </c>
      <c r="E16" s="93">
        <v>0</v>
      </c>
      <c r="F16" s="93">
        <v>0</v>
      </c>
      <c r="G16" s="93">
        <v>11615</v>
      </c>
      <c r="H16" s="93">
        <v>361746</v>
      </c>
      <c r="I16" s="93">
        <v>90317</v>
      </c>
      <c r="J16" s="93">
        <v>1194031</v>
      </c>
      <c r="K16" s="115">
        <v>1657709</v>
      </c>
      <c r="L16" s="84"/>
    </row>
    <row r="17" spans="1:12" x14ac:dyDescent="0.2">
      <c r="A17" s="70"/>
      <c r="B17" s="70"/>
      <c r="C17" s="91" t="s">
        <v>281</v>
      </c>
      <c r="D17" s="92" t="s">
        <v>95</v>
      </c>
      <c r="E17" s="93">
        <v>1720.6469999999999</v>
      </c>
      <c r="F17" s="93">
        <v>1540.598</v>
      </c>
      <c r="G17" s="93">
        <v>55</v>
      </c>
      <c r="H17" s="93">
        <v>3882</v>
      </c>
      <c r="I17" s="93">
        <v>4916</v>
      </c>
      <c r="J17" s="93">
        <v>229444</v>
      </c>
      <c r="K17" s="115">
        <v>587604</v>
      </c>
      <c r="L17" s="84"/>
    </row>
    <row r="18" spans="1:12" x14ac:dyDescent="0.2">
      <c r="A18" s="70"/>
      <c r="B18" s="70"/>
      <c r="C18" s="183" t="s">
        <v>282</v>
      </c>
      <c r="D18" s="184" t="s">
        <v>104</v>
      </c>
      <c r="E18" s="185">
        <v>300237.272</v>
      </c>
      <c r="F18" s="185">
        <v>13054.246999999999</v>
      </c>
      <c r="G18" s="185">
        <v>11560</v>
      </c>
      <c r="H18" s="185">
        <v>357864</v>
      </c>
      <c r="I18" s="185">
        <v>85401</v>
      </c>
      <c r="J18" s="185">
        <v>964587</v>
      </c>
      <c r="K18" s="193">
        <v>4965508</v>
      </c>
      <c r="L18" s="84"/>
    </row>
    <row r="19" spans="1:12" x14ac:dyDescent="0.2">
      <c r="A19" s="70"/>
      <c r="B19" s="70"/>
      <c r="C19" s="186" t="s">
        <v>284</v>
      </c>
      <c r="D19" s="181"/>
      <c r="E19" s="182"/>
      <c r="F19" s="182"/>
      <c r="G19" s="62"/>
      <c r="H19" s="62"/>
      <c r="I19" s="62"/>
      <c r="J19" s="62"/>
      <c r="K19" s="194"/>
      <c r="L19" s="84"/>
    </row>
    <row r="20" spans="1:12" x14ac:dyDescent="0.2">
      <c r="A20" s="70"/>
      <c r="B20" s="70"/>
      <c r="C20" s="190" t="s">
        <v>628</v>
      </c>
      <c r="D20" s="245" t="s">
        <v>106</v>
      </c>
      <c r="E20" s="244"/>
      <c r="F20" s="244"/>
      <c r="G20" s="235"/>
      <c r="H20" s="235"/>
      <c r="I20" s="235"/>
      <c r="J20" s="235"/>
      <c r="K20" s="112">
        <v>619534</v>
      </c>
      <c r="L20" s="84"/>
    </row>
    <row r="21" spans="1:12" x14ac:dyDescent="0.2">
      <c r="A21" s="70"/>
      <c r="B21" s="70"/>
      <c r="C21" s="91" t="s">
        <v>279</v>
      </c>
      <c r="D21" s="92" t="s">
        <v>108</v>
      </c>
      <c r="E21" s="243"/>
      <c r="F21" s="243"/>
      <c r="G21" s="178"/>
      <c r="H21" s="178"/>
      <c r="I21" s="178"/>
      <c r="J21" s="178"/>
      <c r="K21" s="115">
        <v>1739838</v>
      </c>
      <c r="L21" s="84"/>
    </row>
    <row r="22" spans="1:12" x14ac:dyDescent="0.2">
      <c r="A22" s="70"/>
      <c r="B22" s="70"/>
      <c r="C22" s="91" t="s">
        <v>280</v>
      </c>
      <c r="D22" s="92" t="s">
        <v>110</v>
      </c>
      <c r="E22" s="93">
        <v>0</v>
      </c>
      <c r="F22" s="93">
        <v>0</v>
      </c>
      <c r="G22" s="93">
        <v>4715</v>
      </c>
      <c r="H22" s="93">
        <v>254820</v>
      </c>
      <c r="I22" s="93">
        <v>33121</v>
      </c>
      <c r="J22" s="93">
        <v>472117</v>
      </c>
      <c r="K22" s="115">
        <v>764773</v>
      </c>
      <c r="L22" s="84"/>
    </row>
    <row r="23" spans="1:12" x14ac:dyDescent="0.2">
      <c r="A23" s="70"/>
      <c r="B23" s="70"/>
      <c r="C23" s="91" t="s">
        <v>281</v>
      </c>
      <c r="D23" s="92" t="s">
        <v>112</v>
      </c>
      <c r="E23" s="93">
        <v>840.90899999999999</v>
      </c>
      <c r="F23" s="93">
        <v>151.25299999999999</v>
      </c>
      <c r="G23" s="93">
        <v>32</v>
      </c>
      <c r="H23" s="93">
        <v>2692</v>
      </c>
      <c r="I23" s="93">
        <v>-1884</v>
      </c>
      <c r="J23" s="93">
        <v>60612</v>
      </c>
      <c r="K23" s="115">
        <v>210915</v>
      </c>
      <c r="L23" s="84"/>
    </row>
    <row r="24" spans="1:12" x14ac:dyDescent="0.2">
      <c r="A24" s="70"/>
      <c r="B24" s="70"/>
      <c r="C24" s="183" t="s">
        <v>282</v>
      </c>
      <c r="D24" s="184" t="s">
        <v>124</v>
      </c>
      <c r="E24" s="185">
        <v>177512.18700000001</v>
      </c>
      <c r="F24" s="185">
        <v>9349.0969999999998</v>
      </c>
      <c r="G24" s="185">
        <v>4683</v>
      </c>
      <c r="H24" s="185">
        <v>252128</v>
      </c>
      <c r="I24" s="185">
        <v>35005</v>
      </c>
      <c r="J24" s="185">
        <v>411505</v>
      </c>
      <c r="K24" s="193">
        <v>2913230</v>
      </c>
      <c r="L24" s="84"/>
    </row>
    <row r="25" spans="1:12" x14ac:dyDescent="0.2">
      <c r="A25" s="70"/>
      <c r="B25" s="70"/>
      <c r="C25" s="186" t="s">
        <v>285</v>
      </c>
      <c r="D25" s="181"/>
      <c r="E25" s="182"/>
      <c r="F25" s="182"/>
      <c r="G25" s="62"/>
      <c r="H25" s="62"/>
      <c r="I25" s="62"/>
      <c r="J25" s="62"/>
      <c r="K25" s="194"/>
      <c r="L25" s="84"/>
    </row>
    <row r="26" spans="1:12" x14ac:dyDescent="0.2">
      <c r="A26" s="70"/>
      <c r="B26" s="70"/>
      <c r="C26" s="190" t="s">
        <v>628</v>
      </c>
      <c r="D26" s="245" t="s">
        <v>126</v>
      </c>
      <c r="E26" s="244"/>
      <c r="F26" s="244"/>
      <c r="G26" s="235"/>
      <c r="H26" s="235"/>
      <c r="I26" s="235"/>
      <c r="J26" s="235"/>
      <c r="K26" s="112">
        <v>0</v>
      </c>
      <c r="L26" s="84"/>
    </row>
    <row r="27" spans="1:12" x14ac:dyDescent="0.2">
      <c r="A27" s="70"/>
      <c r="B27" s="70"/>
      <c r="C27" s="91" t="s">
        <v>286</v>
      </c>
      <c r="D27" s="92" t="s">
        <v>128</v>
      </c>
      <c r="E27" s="243"/>
      <c r="F27" s="243"/>
      <c r="G27" s="178"/>
      <c r="H27" s="178"/>
      <c r="I27" s="178"/>
      <c r="J27" s="178"/>
      <c r="K27" s="115">
        <v>0</v>
      </c>
      <c r="L27" s="84"/>
    </row>
    <row r="28" spans="1:12" x14ac:dyDescent="0.2">
      <c r="A28" s="70"/>
      <c r="B28" s="70"/>
      <c r="C28" s="91" t="s">
        <v>287</v>
      </c>
      <c r="D28" s="92" t="s">
        <v>242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115">
        <v>0</v>
      </c>
      <c r="L28" s="84"/>
    </row>
    <row r="29" spans="1:12" x14ac:dyDescent="0.2">
      <c r="A29" s="70"/>
      <c r="B29" s="70"/>
      <c r="C29" s="91" t="s">
        <v>288</v>
      </c>
      <c r="D29" s="92" t="s">
        <v>244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>
        <v>0</v>
      </c>
      <c r="K29" s="115">
        <v>0</v>
      </c>
      <c r="L29" s="84"/>
    </row>
    <row r="30" spans="1:12" x14ac:dyDescent="0.2">
      <c r="A30" s="70"/>
      <c r="B30" s="70"/>
      <c r="C30" s="183" t="s">
        <v>282</v>
      </c>
      <c r="D30" s="184" t="s">
        <v>130</v>
      </c>
      <c r="E30" s="185">
        <v>0</v>
      </c>
      <c r="F30" s="185">
        <v>0</v>
      </c>
      <c r="G30" s="185">
        <v>0</v>
      </c>
      <c r="H30" s="185">
        <v>0</v>
      </c>
      <c r="I30" s="185">
        <v>0</v>
      </c>
      <c r="J30" s="185">
        <v>0</v>
      </c>
      <c r="K30" s="193">
        <v>0</v>
      </c>
      <c r="L30" s="84"/>
    </row>
    <row r="31" spans="1:12" x14ac:dyDescent="0.2">
      <c r="A31" s="70"/>
      <c r="B31" s="70"/>
      <c r="C31" s="97" t="s">
        <v>289</v>
      </c>
      <c r="D31" s="98" t="s">
        <v>137</v>
      </c>
      <c r="E31" s="99">
        <v>130677.76700000001</v>
      </c>
      <c r="F31" s="99">
        <v>6479.0420000000004</v>
      </c>
      <c r="G31" s="99">
        <v>3280</v>
      </c>
      <c r="H31" s="99">
        <v>94289</v>
      </c>
      <c r="I31" s="99">
        <v>23055</v>
      </c>
      <c r="J31" s="99">
        <v>243654</v>
      </c>
      <c r="K31" s="246">
        <v>1777373</v>
      </c>
      <c r="L31" s="84"/>
    </row>
    <row r="32" spans="1:12" x14ac:dyDescent="0.2">
      <c r="A32" s="70"/>
      <c r="B32" s="70"/>
      <c r="C32" s="97" t="s">
        <v>290</v>
      </c>
      <c r="D32" s="98" t="s">
        <v>291</v>
      </c>
      <c r="E32" s="100"/>
      <c r="F32" s="100"/>
      <c r="G32" s="201"/>
      <c r="H32" s="201"/>
      <c r="I32" s="201"/>
      <c r="J32" s="201"/>
      <c r="K32" s="125">
        <v>74144</v>
      </c>
      <c r="L32" s="84"/>
    </row>
    <row r="33" spans="1:12" ht="12" thickBot="1" x14ac:dyDescent="0.25">
      <c r="A33" s="70"/>
      <c r="B33" s="70"/>
      <c r="C33" s="76" t="s">
        <v>292</v>
      </c>
      <c r="D33" s="101" t="s">
        <v>293</v>
      </c>
      <c r="E33" s="102"/>
      <c r="F33" s="102"/>
      <c r="G33" s="202"/>
      <c r="H33" s="202"/>
      <c r="I33" s="202"/>
      <c r="J33" s="202"/>
      <c r="K33" s="151">
        <v>1851517</v>
      </c>
      <c r="L33" s="84"/>
    </row>
    <row r="34" spans="1:12" x14ac:dyDescent="0.2">
      <c r="A34" s="70"/>
      <c r="B34" s="70"/>
      <c r="C34" s="334"/>
      <c r="D34" s="334"/>
      <c r="E34" s="334"/>
      <c r="F34" s="334"/>
      <c r="G34" s="334"/>
      <c r="H34" s="334"/>
      <c r="I34" s="334"/>
      <c r="J34" s="334"/>
      <c r="K34" s="334"/>
      <c r="L34" s="84"/>
    </row>
    <row r="35" spans="1:12" x14ac:dyDescent="0.2">
      <c r="A35" s="70"/>
      <c r="B35" s="70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2" x14ac:dyDescent="0.2">
      <c r="A36" s="70"/>
      <c r="B36" s="70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2">
      <c r="A37" s="70"/>
      <c r="B37" s="70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 x14ac:dyDescent="0.2">
      <c r="A38" s="70"/>
      <c r="B38" s="70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12" x14ac:dyDescent="0.2">
      <c r="A39" s="70"/>
      <c r="B39" s="70"/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1:12" x14ac:dyDescent="0.2">
      <c r="A40" s="70"/>
      <c r="B40" s="70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x14ac:dyDescent="0.2">
      <c r="A41" s="70"/>
      <c r="B41" s="70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2">
      <c r="D42" s="84"/>
      <c r="E42" s="84"/>
      <c r="F42" s="84"/>
    </row>
  </sheetData>
  <customSheetViews>
    <customSheetView guid="{CE99FD40-41F2-4E10-9D73-3081630A1721}" showGridLines="0" hiddenRows="1" hiddenColumns="1">
      <selection activeCell="G40" sqref="G40"/>
      <pageMargins left="0.70866141732283505" right="0.70866141732283505" top="0.74803149606299202" bottom="0.74803149606299202" header="0.31496062992126" footer="0.31496062992126"/>
      <pageSetup paperSize="9" orientation="landscape" r:id="rId1"/>
      <headerFooter alignWithMargins="0"/>
    </customSheetView>
  </customSheetViews>
  <mergeCells count="2">
    <mergeCell ref="C34:K34"/>
    <mergeCell ref="G4:J4"/>
  </mergeCells>
  <hyperlinks>
    <hyperlink ref="A1" location="MAIN!A4" display="MAIN"/>
  </hyperlinks>
  <pageMargins left="0.70866141732283505" right="0.70866141732283505" top="0.74803149606299202" bottom="0.74803149606299202" header="0.31496062992126" footer="0.31496062992126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50</vt:i4>
      </vt:variant>
    </vt:vector>
  </HeadingPairs>
  <TitlesOfParts>
    <vt:vector size="73" baseType="lpstr">
      <vt:lpstr>Lists</vt:lpstr>
      <vt:lpstr>MAIN</vt:lpstr>
      <vt:lpstr>S.02.01_1_EN</vt:lpstr>
      <vt:lpstr>S.02.01_1_FR</vt:lpstr>
      <vt:lpstr>S.02.01_2_EN</vt:lpstr>
      <vt:lpstr>S.02.01_2_FR</vt:lpstr>
      <vt:lpstr>S.05.01_1_EN</vt:lpstr>
      <vt:lpstr>S.05.01_1_FR</vt:lpstr>
      <vt:lpstr>S.05.01_2_EN</vt:lpstr>
      <vt:lpstr>S.05.01_2_FR</vt:lpstr>
      <vt:lpstr>S.05.01_3_EN</vt:lpstr>
      <vt:lpstr>S.05.01_3_FR</vt:lpstr>
      <vt:lpstr>S.05.02_1_EN</vt:lpstr>
      <vt:lpstr>S.05.02_1_FR</vt:lpstr>
      <vt:lpstr>S.05.02_2_EN</vt:lpstr>
      <vt:lpstr>S.05.02_2_FR</vt:lpstr>
      <vt:lpstr>S.23.01_EN</vt:lpstr>
      <vt:lpstr>S.23.01_FR</vt:lpstr>
      <vt:lpstr>S.25.03_EN</vt:lpstr>
      <vt:lpstr>S.25.03_FR</vt:lpstr>
      <vt:lpstr>S.32.01_EN</vt:lpstr>
      <vt:lpstr>S.32.01_FR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BIP_GRP_PD_S.02.01_1_EN</vt:lpstr>
      <vt:lpstr>BIP_GRP_PD_S.02.01_1_FR</vt:lpstr>
      <vt:lpstr>BIP_GRP_PD_S.02.01_2_EN</vt:lpstr>
      <vt:lpstr>BIP_GRP_PD_S.02.01_2_FR</vt:lpstr>
      <vt:lpstr>BIP_GRP_PD_S.05.01_1_EN</vt:lpstr>
      <vt:lpstr>BIP_GRP_PD_S.05.01_1_FR</vt:lpstr>
      <vt:lpstr>BIP_GRP_PD_S.05.01_2_EN</vt:lpstr>
      <vt:lpstr>BIP_GRP_PD_S.05.01_2_FR</vt:lpstr>
      <vt:lpstr>BIP_GRP_PD_S.05.01_3_EN</vt:lpstr>
      <vt:lpstr>BIP_GRP_PD_S.05.01_3_FR</vt:lpstr>
      <vt:lpstr>BIP_GRP_PD_S.05.02_1_EN</vt:lpstr>
      <vt:lpstr>BIP_GRP_PD_S.05.02_1_FR</vt:lpstr>
      <vt:lpstr>BIP_GRP_PD_S.05.02_2_EN</vt:lpstr>
      <vt:lpstr>BIP_GRP_PD_S.05.02_2_FR</vt:lpstr>
      <vt:lpstr>BIP_GRP_PD_S.23.01_1_EN</vt:lpstr>
      <vt:lpstr>BIP_GRP_PD_S.23.01_1_FR</vt:lpstr>
      <vt:lpstr>BIP_GRP_PD_S.23.01_2_EN</vt:lpstr>
      <vt:lpstr>BIP_GRP_PD_S.23.01_2_FR</vt:lpstr>
      <vt:lpstr>BIP_GRP_PD_S.23.01_3_EN</vt:lpstr>
      <vt:lpstr>BIP_GRP_PD_S.23.01_3_FR</vt:lpstr>
      <vt:lpstr>BIP_GRP_PD_S.25.03_1_EN</vt:lpstr>
      <vt:lpstr>BIP_GRP_PD_S.25.03_1_FR</vt:lpstr>
      <vt:lpstr>BIP_GRP_PD_S.32.01_1_EN</vt:lpstr>
      <vt:lpstr>BIP_GRP_PD_S.32.01_1_FR</vt:lpstr>
      <vt:lpstr>BIP_GRP_PD_S.32.01_2_EN</vt:lpstr>
      <vt:lpstr>BIP_GRP_PD_S.32.01_2_FR</vt:lpstr>
      <vt:lpstr>BIP_GRP_PD_S.32.01_3_EN</vt:lpstr>
      <vt:lpstr>BIP_GRP_PD_S.32.01_3_FR</vt:lpstr>
      <vt:lpstr>BIP_GRP_PD_S.32.01_4_EN</vt:lpstr>
      <vt:lpstr>BIP_GRP_PD_S.32.01_4_FR</vt:lpstr>
      <vt:lpstr>BIP_GRP_PD_S.32.01_5_EN</vt:lpstr>
      <vt:lpstr>BIP_GRP_PD_S.32.01_5_FR</vt:lpstr>
      <vt:lpstr>BIP_GRP_PD_S.32.01_6_EN</vt:lpstr>
      <vt:lpstr>BIP_GRP_PD_S.32.01_6_FR</vt:lpstr>
      <vt:lpstr>BIP_GRP_PD_S.32.01_7_EN</vt:lpstr>
      <vt:lpstr>BIP_GRP_PD_S.32.01_7_FR</vt:lpstr>
      <vt:lpstr>BIP_GRP_PD_S.32.01_8_EN</vt:lpstr>
      <vt:lpstr>BIP_GRP_PD_S.32.01_8_FR</vt:lpstr>
      <vt:lpstr>BIPMETAWS!BIPMETA</vt:lpstr>
      <vt:lpstr>coef</vt:lpstr>
      <vt:lpstr>S.25.03_EN!Print_Area</vt:lpstr>
      <vt:lpstr>S.25.03_FR!Print_Area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AYGUN Arda</cp:lastModifiedBy>
  <cp:lastPrinted>2016-11-03T19:36:46Z</cp:lastPrinted>
  <dcterms:created xsi:type="dcterms:W3CDTF">2016-10-07T16:16:08Z</dcterms:created>
  <dcterms:modified xsi:type="dcterms:W3CDTF">2017-06-30T13:17:54Z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32</vt:i4>
  </property>
  <property fmtid="{D5CDD505-2E9C-101B-9397-08002B2CF9AE}" pid="3" name="PeriodName">
    <vt:lpwstr>2016.S2_NARRATIVES</vt:lpwstr>
  </property>
  <property fmtid="{D5CDD505-2E9C-101B-9397-08002B2CF9AE}" pid="4" name="ChapterId">
    <vt:i4>14074</vt:i4>
  </property>
  <property fmtid="{D5CDD505-2E9C-101B-9397-08002B2CF9AE}" pid="5" name="ChapterName">
    <vt:lpwstr>GRP-PD</vt:lpwstr>
  </property>
  <property fmtid="{D5CDD505-2E9C-101B-9397-08002B2CF9AE}" pid="6" name="ReportId">
    <vt:i4>170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28</vt:i4>
  </property>
</Properties>
</file>